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<sst xmlns="http://schemas.openxmlformats.org/spreadsheetml/2006/main" count="59">
  <si>
    <t>公開類</t>
  </si>
  <si>
    <t>半年報</t>
  </si>
  <si>
    <t>臺中市養護工程處所管景觀維護工程</t>
  </si>
  <si>
    <t>工程名稱</t>
  </si>
  <si>
    <t>總  計</t>
  </si>
  <si>
    <t>114年度臺中市中央公園優化改善工程案</t>
  </si>
  <si>
    <t>臺中市114年度水湳中央公園植栽移補植工程</t>
  </si>
  <si>
    <t>114年度臺中市養護工程處山線工程隊景觀設施及水電改善工程-第一工區</t>
  </si>
  <si>
    <t>114年度臺中市山線地區植栽及景觀綠美化工程-第一工區(第一次後續擴充)</t>
  </si>
  <si>
    <t>114年度臺中市養護工程處山線工程隊景觀設施及水電改善工程-第二工區(第一次契約變更)(第一次後續擴充之第一次契約變更)</t>
  </si>
  <si>
    <t>114年度臺中市山線地區植栽及景觀綠美化工程-第二工區(第一次後續擴充)</t>
  </si>
  <si>
    <t xml:space="preserve">臺中市114年度沙鹿、梧棲等鄰近區域景觀設施及綠美化改善工程 </t>
  </si>
  <si>
    <t>臺中市114年度大甲、大安、外埔、清水等鄰近區域景觀設施及綠美化改善工程</t>
  </si>
  <si>
    <t>114年度臺中市養護工程處屯區工程隊景觀設施及水電改善工程(大里、太平區及鄰近區域)(第二次後續擴充)113A-202</t>
  </si>
  <si>
    <t>114年度臺中市養護工程處屯區工程隊景觀設施及水電改善工程(大肚、烏日、龍井、霧峰區及鄰近區域)(第一次後續擴充)113A-203</t>
  </si>
  <si>
    <t>114年度臺中市養護工程處屯區工程隊景觀維護及植栽改善工程(太平、大里區及鄰近區域)(第二次後續擴充)113A-190</t>
  </si>
  <si>
    <t>114年度臺中市養護工程處屯區工程隊景觀維護及植栽改善工程(霧峰、大肚、烏日、龍井區及鄰近區域)113A-225</t>
  </si>
  <si>
    <t>填表</t>
  </si>
  <si>
    <t xml:space="preserve"> </t>
  </si>
  <si>
    <t>資料來源：由本處公園景觀維護科依據本處各工程隊及公園景觀維護科之景觀工程統計資料冊彙編。</t>
  </si>
  <si>
    <t>填表說明：本表編製1份，並依統計法規定永久保存，資料透過網際網路上傳至「臺中市公務統計行政管理系統」。</t>
  </si>
  <si>
    <t xml:space="preserve">半年終了次次月15日前編報
</t>
  </si>
  <si>
    <t>預算
年度</t>
  </si>
  <si>
    <t>審核</t>
  </si>
  <si>
    <t xml:space="preserve">工程費 </t>
  </si>
  <si>
    <t xml:space="preserve"> (千元)</t>
  </si>
  <si>
    <t>總面積</t>
  </si>
  <si>
    <t>(平方公尺)</t>
  </si>
  <si>
    <t>業務主管人員</t>
  </si>
  <si>
    <t>主辦統計人員</t>
  </si>
  <si>
    <t xml:space="preserve"> 中華民國114年7月至12月</t>
  </si>
  <si>
    <t>施工內容</t>
  </si>
  <si>
    <t>公園、綠地設施及水電設備修繕、增設遊具及體健等設施</t>
  </si>
  <si>
    <t>公園、綠地、草花</t>
  </si>
  <si>
    <t>一般景觀設施改善、一般景觀土木設施改善、遊具及體健設施改善、水電設施改善、燈具設施改善、景觀綠美化改善</t>
  </si>
  <si>
    <t>景觀綠美化改善</t>
  </si>
  <si>
    <t>本工程屬公園、廣場、園道、行道樹等簡易維護、水電及燈具設施改善、樹木修剪及植栽移植補植等工程</t>
  </si>
  <si>
    <t>景觀設施改善、遊具及體健設施、水電工程及燈具修繕、材料試驗等項目</t>
  </si>
  <si>
    <t>公園綠地廣場行道樹景觀維護及植栽綠化</t>
  </si>
  <si>
    <t>編製機關</t>
  </si>
  <si>
    <t>表　　號</t>
  </si>
  <si>
    <t>工期</t>
  </si>
  <si>
    <t>開工
年月</t>
  </si>
  <si>
    <t>114/03</t>
  </si>
  <si>
    <t>114/01</t>
  </si>
  <si>
    <t>114/04</t>
  </si>
  <si>
    <t>114/02</t>
  </si>
  <si>
    <t>機關首長</t>
  </si>
  <si>
    <t>預定
完工
年月</t>
  </si>
  <si>
    <t>114/11</t>
  </si>
  <si>
    <t>114/12</t>
  </si>
  <si>
    <t>臺中市養護工程處</t>
  </si>
  <si>
    <t>20535-11-02-2</t>
  </si>
  <si>
    <t>實際
完工
年月</t>
  </si>
  <si>
    <t>中華民國115年2月13日編製</t>
  </si>
  <si>
    <t>施工進度</t>
  </si>
  <si>
    <t>預定
進度
(  ﹪)</t>
  </si>
  <si>
    <t>單位：千元、平方公尺、%</t>
  </si>
  <si>
    <t>實際
進度
(  ﹪)</t>
  </si>
</sst>
</file>

<file path=xl/styles.xml><?xml version="1.0" encoding="utf-8"?>
<styleSheet xmlns="http://schemas.openxmlformats.org/spreadsheetml/2006/main">
  <numFmts count="6">
    <numFmt formatCode="0_);[Red]\(0\)" numFmtId="197"/>
    <numFmt formatCode="#,##0.00_);[Red]\(#,##0.00\)" numFmtId="198"/>
    <numFmt formatCode="_(* #,##0_);_(* \(#,##0\);_(* &quot;－&quot;_);_(@_)" numFmtId="199"/>
    <numFmt formatCode="#,###\ ;\(#,##0\)" numFmtId="200"/>
    <numFmt formatCode="mm-dd-yy" numFmtId="201"/>
    <numFmt formatCode="_-* #,##0_-;\-* #,##0_-;_-* &quot;-&quot;_-;_-@_-" numFmtId="202"/>
  </numFmts>
  <fonts count="5">
    <font>
      <b val="false"/>
      <i val="false"/>
      <u val="none"/>
      <sz val="11"/>
      <color theme="1"/>
      <name val="Calibri"/>
      <scheme val="minor"/>
    </font>
    <font>
      <b val="false"/>
      <i val="false"/>
      <u val="none"/>
      <sz val="10"/>
      <color rgb="FF000000"/>
      <name val="標楷體"/>
    </font>
    <font>
      <b val="false"/>
      <i val="false"/>
      <u val="none"/>
      <sz val="14"/>
      <color rgb="FF000000"/>
      <name val="標楷體"/>
    </font>
    <font>
      <b val="false"/>
      <i val="false"/>
      <u val="none"/>
      <sz val="12"/>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vertical="center"/>
    </xf>
    <xf numFmtId="0" fontId="1" borderId="1" xfId="0" applyFont="true" applyBorder="true">
      <alignment horizontal="left" vertical="center" wrapText="true"/>
    </xf>
    <xf numFmtId="0" fontId="1" borderId="4" xfId="0" applyFont="true" applyBorder="true">
      <alignment horizontal="left" vertical="center" wrapText="true"/>
    </xf>
    <xf numFmtId="0" fontId="3" borderId="2" xfId="0" applyFont="true" applyBorder="true">
      <alignment vertical="center"/>
    </xf>
    <xf numFmtId="0" fontId="3" borderId="0" xfId="0" applyFont="true">
      <alignment vertical="center"/>
    </xf>
    <xf numFmtId="0" fontId="4" borderId="0" xfId="0" applyFont="true">
      <alignment vertical="center"/>
    </xf>
    <xf numFmtId="0" fontId="3"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7" fontId="1" borderId="1" xfId="0" applyNumberFormat="true" applyFont="true" applyBorder="true">
      <alignment horizontal="center" vertical="center" wrapText="true"/>
    </xf>
    <xf numFmtId="0" fontId="1" borderId="0" xfId="0" applyFont="true">
      <alignment horizontal="left"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198" fontId="1" borderId="1" xfId="0" applyNumberFormat="true" applyFont="true" applyBorder="true">
      <alignment horizontal="center" vertical="center" wrapText="true"/>
    </xf>
    <xf numFmtId="0" fontId="3" borderId="9" xfId="0" applyFont="true" applyBorder="true">
      <alignment vertical="center"/>
    </xf>
    <xf numFmtId="0" fontId="1" borderId="10" xfId="0" applyFont="true" applyBorder="true">
      <alignment horizontal="right" vertical="center" wrapText="true"/>
    </xf>
    <xf numFmtId="0" fontId="1" borderId="3" xfId="0" applyFont="true" applyBorder="true">
      <alignment horizontal="left" vertical="center"/>
    </xf>
    <xf numFmtId="199" fontId="1" borderId="1" xfId="0" applyNumberFormat="true" applyFont="true" applyBorder="true">
      <alignment horizontal="center" vertical="center"/>
    </xf>
    <xf numFmtId="200" fontId="1" borderId="1" xfId="0" applyNumberFormat="true" applyFont="true" applyBorder="true">
      <alignment horizontal="left" vertical="center" wrapText="true"/>
    </xf>
    <xf numFmtId="0" fontId="1" fillId="2" borderId="1" xfId="0" applyFont="true" applyFill="true" applyBorder="true">
      <alignment horizontal="left" vertical="center" wrapText="true"/>
    </xf>
    <xf numFmtId="49" fontId="1" borderId="1" xfId="0" applyNumberFormat="true" applyFont="true" applyBorder="true">
      <alignment horizontal="center" vertical="center"/>
    </xf>
    <xf numFmtId="201" fontId="1" borderId="1" xfId="0" applyNumberFormat="true" applyFont="true" applyBorder="true">
      <alignment horizontal="center" vertical="center"/>
    </xf>
    <xf numFmtId="0" fontId="3" borderId="1" xfId="0" applyFont="true" applyBorder="true">
      <alignment horizontal="center" vertical="center"/>
    </xf>
    <xf numFmtId="0" fontId="4" borderId="2" xfId="0" applyFont="true" applyBorder="true">
      <alignment vertical="center"/>
    </xf>
    <xf numFmtId="202" fontId="1" borderId="1" xfId="0" applyNumberFormat="true" applyFont="true" applyBorder="true">
      <alignment horizontal="center" vertical="center"/>
    </xf>
    <xf numFmtId="202" fontId="1" borderId="1" xfId="0" applyNumberFormat="true" applyFont="true" applyBorder="true">
      <alignment horizontal="center" vertical="center" wrapText="true"/>
    </xf>
    <xf numFmtId="0" fontId="4" borderId="2" xfId="0" applyFont="true" applyBorder="true">
      <alignment horizontal="right" vertical="center"/>
    </xf>
    <xf numFmtId="0" fontId="1" borderId="3" xfId="0" applyFont="true" applyBorder="true">
      <alignment horizontal="right" vertical="center"/>
    </xf>
    <xf numFmtId="0" fontId="1" borderId="11" xfId="0" applyFont="true" applyBorder="true">
      <alignment horizontal="center" vertical="center"/>
    </xf>
    <xf numFmtId="202" fontId="1" borderId="11" xfId="0" applyNumberFormat="true" applyFont="true" applyBorder="true">
      <alignment horizontal="center" vertical="center"/>
    </xf>
    <xf numFmtId="202" fontId="1" borderId="11" xfId="0" applyNumberFormat="true" applyFont="true" applyBorder="true">
      <alignment horizontal="center" vertical="center" wrapText="true"/>
    </xf>
    <xf numFmtId="0" fontId="4" borderId="2" xfId="0" applyFont="true" applyBorder="true">
      <alignment horizontal="right" vertical="top"/>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E10" sqref="E10:E10"/>
    </sheetView>
  </sheetViews>
  <sheetFormatPr customHeight="false" defaultColWidth="9.28125" defaultRowHeight="15"/>
  <cols>
    <col min="1" max="1" bestFit="false" customWidth="true" width="25.2109375" hidden="false" outlineLevel="0"/>
    <col min="2" max="2" bestFit="false" customWidth="true" width="8.3515625" hidden="false" outlineLevel="0"/>
    <col min="3" max="3" bestFit="false" customWidth="true" width="15.2109375" hidden="false" outlineLevel="0"/>
    <col min="4" max="4" bestFit="false" customWidth="true" width="16.78125" hidden="false" outlineLevel="0"/>
    <col min="5" max="5" bestFit="false" customWidth="true" width="51.3515625" hidden="false" outlineLevel="0"/>
    <col min="6" max="10" bestFit="false" customWidth="true" width="8.2109375" hidden="false" outlineLevel="0"/>
    <col min="11" max="50" bestFit="false" customWidth="true" width="9.2109375" hidden="false" outlineLevel="0"/>
  </cols>
  <sheetData>
    <row r="1" ht="22.5" customHeight="true">
      <c r="A1" s="1" t="s">
        <v>0</v>
      </c>
      <c r="B1" s="10"/>
      <c r="C1" s="8"/>
      <c r="D1" s="8"/>
      <c r="E1" s="19"/>
      <c r="F1" s="1" t="s">
        <v>39</v>
      </c>
      <c r="G1" s="1"/>
      <c r="H1" s="1" t="s">
        <v>51</v>
      </c>
      <c r="I1" s="1"/>
      <c r="J1" s="1"/>
      <c r="K1" s="10"/>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22.5" customHeight="true">
      <c r="A2" s="1" t="s">
        <v>1</v>
      </c>
      <c r="B2" s="11" t="s">
        <v>21</v>
      </c>
      <c r="C2" s="15"/>
      <c r="D2" s="15"/>
      <c r="E2" s="20"/>
      <c r="F2" s="1" t="s">
        <v>40</v>
      </c>
      <c r="G2" s="1"/>
      <c r="H2" s="27" t="s">
        <v>52</v>
      </c>
      <c r="I2" s="27"/>
      <c r="J2" s="27"/>
      <c r="K2" s="10"/>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25.5" customHeight="true">
      <c r="A3" s="2" t="s">
        <v>2</v>
      </c>
      <c r="B3" s="2"/>
      <c r="C3" s="2"/>
      <c r="D3" s="2"/>
      <c r="E3" s="2"/>
      <c r="F3" s="2"/>
      <c r="G3" s="2"/>
      <c r="H3" s="2"/>
      <c r="I3" s="2"/>
      <c r="J3" s="2"/>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9.5" customHeight="true">
      <c r="A4" s="3"/>
      <c r="B4" s="3"/>
      <c r="C4" s="3"/>
      <c r="D4" s="3"/>
      <c r="E4" s="21" t="s">
        <v>30</v>
      </c>
      <c r="F4" s="3"/>
      <c r="G4" s="3"/>
      <c r="H4" s="3"/>
      <c r="I4" s="3"/>
      <c r="J4" s="32" t="s">
        <v>57</v>
      </c>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4" customHeight="true">
      <c r="A5" s="1" t="s">
        <v>3</v>
      </c>
      <c r="B5" s="12" t="s">
        <v>22</v>
      </c>
      <c r="C5" s="16" t="s">
        <v>24</v>
      </c>
      <c r="D5" s="16" t="s">
        <v>26</v>
      </c>
      <c r="E5" s="22" t="s">
        <v>31</v>
      </c>
      <c r="F5" s="12" t="s">
        <v>41</v>
      </c>
      <c r="G5" s="12"/>
      <c r="H5" s="12"/>
      <c r="I5" s="1" t="s">
        <v>55</v>
      </c>
      <c r="J5" s="1"/>
      <c r="K5" s="10"/>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42.75" customHeight="true">
      <c r="A6" s="1"/>
      <c r="B6" s="12"/>
      <c r="C6" s="17" t="s">
        <v>25</v>
      </c>
      <c r="D6" s="17" t="s">
        <v>27</v>
      </c>
      <c r="E6" s="22"/>
      <c r="F6" s="12" t="s">
        <v>42</v>
      </c>
      <c r="G6" s="12" t="s">
        <v>48</v>
      </c>
      <c r="H6" s="12" t="s">
        <v>53</v>
      </c>
      <c r="I6" s="12" t="s">
        <v>56</v>
      </c>
      <c r="J6" s="12" t="s">
        <v>58</v>
      </c>
      <c r="K6" s="10"/>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33.75" customHeight="true">
      <c r="A7" s="4" t="s">
        <v>4</v>
      </c>
      <c r="B7" s="4"/>
      <c r="C7" s="18" t="n">
        <f>SUM(C8:C19)</f>
        <v>122517.651</v>
      </c>
      <c r="D7" s="18" t="n">
        <f>SUM(D8:D19)</f>
        <v>1153804.75</v>
      </c>
      <c r="E7" s="23"/>
      <c r="F7" s="4"/>
      <c r="G7" s="4"/>
      <c r="H7" s="4"/>
      <c r="I7" s="1"/>
      <c r="J7" s="33"/>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43.5" customHeight="true">
      <c r="A8" s="5" t="s">
        <v>5</v>
      </c>
      <c r="B8" s="1" t="n">
        <v>114</v>
      </c>
      <c r="C8" s="18" t="n">
        <v>15680.292</v>
      </c>
      <c r="D8" s="18" t="n">
        <f>85+100+73+60+44+24+44+32+2+19+14+7+3+4+49+12+1.5+42+68+8+7+156+151+397</f>
        <v>1402.5</v>
      </c>
      <c r="E8" s="23" t="s">
        <v>32</v>
      </c>
      <c r="F8" s="25" t="s">
        <v>43</v>
      </c>
      <c r="G8" s="25" t="s">
        <v>49</v>
      </c>
      <c r="H8" s="25" t="s">
        <v>49</v>
      </c>
      <c r="I8" s="29" t="n">
        <v>100</v>
      </c>
      <c r="J8" s="34" t="n">
        <v>100</v>
      </c>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38.25" customHeight="true">
      <c r="A9" s="5" t="s">
        <v>6</v>
      </c>
      <c r="B9" s="1" t="n">
        <v>114</v>
      </c>
      <c r="C9" s="18" t="n">
        <v>10406.071</v>
      </c>
      <c r="D9" s="18" t="n">
        <f>20+1175+3932+1200+1150</f>
        <v>7477</v>
      </c>
      <c r="E9" s="23" t="s">
        <v>33</v>
      </c>
      <c r="F9" s="25" t="s">
        <v>44</v>
      </c>
      <c r="G9" s="25" t="s">
        <v>50</v>
      </c>
      <c r="H9" s="25" t="s">
        <v>50</v>
      </c>
      <c r="I9" s="29" t="n">
        <v>100</v>
      </c>
      <c r="J9" s="34" t="n">
        <v>100</v>
      </c>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65.25" customHeight="true">
      <c r="A10" s="6" t="s">
        <v>7</v>
      </c>
      <c r="B10" s="1" t="n">
        <v>114</v>
      </c>
      <c r="C10" s="18" t="n">
        <v>6975.55</v>
      </c>
      <c r="D10" s="18" t="n">
        <v>712</v>
      </c>
      <c r="E10" s="23" t="s">
        <v>34</v>
      </c>
      <c r="F10" s="26" t="s">
        <v>43</v>
      </c>
      <c r="G10" s="26" t="s">
        <v>50</v>
      </c>
      <c r="H10" s="26" t="s">
        <v>50</v>
      </c>
      <c r="I10" s="29" t="n">
        <v>100</v>
      </c>
      <c r="J10" s="34" t="n">
        <v>100</v>
      </c>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71.25" customHeight="true">
      <c r="A11" s="6" t="s">
        <v>8</v>
      </c>
      <c r="B11" s="1" t="n">
        <v>114</v>
      </c>
      <c r="C11" s="18" t="n">
        <v>7370.18</v>
      </c>
      <c r="D11" s="18" t="n">
        <v>754566</v>
      </c>
      <c r="E11" s="23" t="s">
        <v>35</v>
      </c>
      <c r="F11" s="26" t="s">
        <v>43</v>
      </c>
      <c r="G11" s="26" t="s">
        <v>50</v>
      </c>
      <c r="H11" s="26" t="s">
        <v>50</v>
      </c>
      <c r="I11" s="29" t="n">
        <v>100</v>
      </c>
      <c r="J11" s="34" t="n">
        <v>100</v>
      </c>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78.75" customHeight="true">
      <c r="A12" s="6" t="s">
        <v>9</v>
      </c>
      <c r="B12" s="1" t="n">
        <v>114</v>
      </c>
      <c r="C12" s="18" t="n">
        <v>896.87</v>
      </c>
      <c r="D12" s="18" t="n">
        <v>1556</v>
      </c>
      <c r="E12" s="23" t="s">
        <v>32</v>
      </c>
      <c r="F12" s="26" t="s">
        <v>43</v>
      </c>
      <c r="G12" s="26" t="s">
        <v>50</v>
      </c>
      <c r="H12" s="26" t="s">
        <v>50</v>
      </c>
      <c r="I12" s="29" t="n">
        <v>100</v>
      </c>
      <c r="J12" s="34" t="n">
        <v>100</v>
      </c>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71.25" customHeight="true">
      <c r="A13" s="6" t="s">
        <v>10</v>
      </c>
      <c r="B13" s="1" t="n">
        <v>114</v>
      </c>
      <c r="C13" s="18" t="n">
        <v>3735.6</v>
      </c>
      <c r="D13" s="18" t="n">
        <v>373560</v>
      </c>
      <c r="E13" s="23" t="s">
        <v>35</v>
      </c>
      <c r="F13" s="26" t="s">
        <v>45</v>
      </c>
      <c r="G13" s="4" t="s">
        <v>50</v>
      </c>
      <c r="H13" s="4" t="s">
        <v>50</v>
      </c>
      <c r="I13" s="29" t="n">
        <v>100</v>
      </c>
      <c r="J13" s="34" t="n">
        <v>100</v>
      </c>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51" customHeight="true">
      <c r="A14" s="6" t="s">
        <v>11</v>
      </c>
      <c r="B14" s="13" t="n">
        <v>114</v>
      </c>
      <c r="C14" s="18" t="n">
        <v>13908.78</v>
      </c>
      <c r="D14" s="18" t="n">
        <v>398.75</v>
      </c>
      <c r="E14" s="23" t="s">
        <v>36</v>
      </c>
      <c r="F14" s="1" t="s">
        <v>46</v>
      </c>
      <c r="G14" s="1" t="s">
        <v>50</v>
      </c>
      <c r="H14" s="1" t="s">
        <v>50</v>
      </c>
      <c r="I14" s="30" t="n">
        <v>100</v>
      </c>
      <c r="J14" s="35" t="n">
        <v>100</v>
      </c>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50.25" customHeight="true">
      <c r="A15" s="6" t="s">
        <v>12</v>
      </c>
      <c r="B15" s="13" t="n">
        <v>114</v>
      </c>
      <c r="C15" s="18" t="n">
        <v>12739.4</v>
      </c>
      <c r="D15" s="18" t="n">
        <v>850.7</v>
      </c>
      <c r="E15" s="23" t="s">
        <v>34</v>
      </c>
      <c r="F15" s="1" t="s">
        <v>46</v>
      </c>
      <c r="G15" s="1" t="s">
        <v>50</v>
      </c>
      <c r="H15" s="1" t="s">
        <v>50</v>
      </c>
      <c r="I15" s="30" t="n">
        <v>100</v>
      </c>
      <c r="J15" s="35" t="n">
        <v>100</v>
      </c>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79.5" customHeight="true">
      <c r="A16" s="6" t="s">
        <v>13</v>
      </c>
      <c r="B16" s="12" t="n">
        <v>114</v>
      </c>
      <c r="C16" s="18" t="n">
        <v>17787.571</v>
      </c>
      <c r="D16" s="18" t="n">
        <f>311+578+323+185+97+147+81+302+80+20+247+15</f>
        <v>2386</v>
      </c>
      <c r="E16" s="24" t="s">
        <v>37</v>
      </c>
      <c r="F16" s="12" t="s">
        <v>46</v>
      </c>
      <c r="G16" s="12" t="s">
        <v>50</v>
      </c>
      <c r="H16" s="12" t="s">
        <v>50</v>
      </c>
      <c r="I16" s="30" t="n">
        <v>100</v>
      </c>
      <c r="J16" s="35" t="n">
        <v>100</v>
      </c>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76.5" customHeight="true">
      <c r="A17" s="6" t="s">
        <v>14</v>
      </c>
      <c r="B17" s="12" t="n">
        <v>114</v>
      </c>
      <c r="C17" s="18" t="n">
        <v>14201.366</v>
      </c>
      <c r="D17" s="18" t="n">
        <f>340.15+741.75+615.3+16+16+170+167+267.6+653+3</f>
        <v>2989.8</v>
      </c>
      <c r="E17" s="24" t="s">
        <v>37</v>
      </c>
      <c r="F17" s="12" t="s">
        <v>46</v>
      </c>
      <c r="G17" s="12" t="s">
        <v>50</v>
      </c>
      <c r="H17" s="12" t="s">
        <v>50</v>
      </c>
      <c r="I17" s="30" t="n">
        <v>100</v>
      </c>
      <c r="J17" s="35" t="n">
        <v>100</v>
      </c>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78" customHeight="true">
      <c r="A18" s="6" t="s">
        <v>15</v>
      </c>
      <c r="B18" s="12" t="n">
        <v>114</v>
      </c>
      <c r="C18" s="18" t="n">
        <v>11756.549</v>
      </c>
      <c r="D18" s="18" t="n">
        <f>(1+3)*6+(1480+750)/25+3858+(1550+220)/25+3*6+(5+8)*6+(620+350+180)/25+420+(10+3+5)*6+(350+400)/25+(50+960+296+3020+140+88+75+185+64)/25+268+8872/25+826</f>
        <v>6386</v>
      </c>
      <c r="E18" s="24" t="s">
        <v>38</v>
      </c>
      <c r="F18" s="12" t="s">
        <v>44</v>
      </c>
      <c r="G18" s="12" t="s">
        <v>50</v>
      </c>
      <c r="H18" s="12" t="s">
        <v>50</v>
      </c>
      <c r="I18" s="30" t="n">
        <v>100</v>
      </c>
      <c r="J18" s="35" t="n">
        <v>100</v>
      </c>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78" customHeight="true">
      <c r="A19" s="6" t="s">
        <v>16</v>
      </c>
      <c r="B19" s="12" t="n">
        <v>114</v>
      </c>
      <c r="C19" s="18" t="n">
        <v>7059.422</v>
      </c>
      <c r="D19" s="18" t="n">
        <f>18*6+(2400+2350+2000)/25+1028+19*6</f>
        <v>1520</v>
      </c>
      <c r="E19" s="24" t="s">
        <v>38</v>
      </c>
      <c r="F19" s="12" t="s">
        <v>44</v>
      </c>
      <c r="G19" s="12" t="s">
        <v>50</v>
      </c>
      <c r="H19" s="12" t="s">
        <v>50</v>
      </c>
      <c r="I19" s="30" t="n">
        <v>100</v>
      </c>
      <c r="J19" s="35" t="n">
        <v>100</v>
      </c>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7.25" customHeight="true">
      <c r="A20" s="7"/>
      <c r="B20" s="7"/>
      <c r="C20" s="7"/>
      <c r="D20" s="7"/>
      <c r="E20" s="7"/>
      <c r="F20" s="7"/>
      <c r="G20" s="7"/>
      <c r="H20" s="28" t="s">
        <v>54</v>
      </c>
      <c r="I20" s="31"/>
      <c r="J20" s="36"/>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36" customHeight="true">
      <c r="A21" s="8" t="s">
        <v>17</v>
      </c>
      <c r="B21" s="8" t="s">
        <v>23</v>
      </c>
      <c r="C21" s="8"/>
      <c r="D21" s="8" t="s">
        <v>28</v>
      </c>
      <c r="E21" s="8"/>
      <c r="F21" s="8" t="s">
        <v>47</v>
      </c>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24.75" customHeight="true">
      <c r="A22" s="8" t="s">
        <v>18</v>
      </c>
      <c r="B22" s="8"/>
      <c r="C22" s="8"/>
      <c r="D22" s="8" t="s">
        <v>29</v>
      </c>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42" customHeight="true">
      <c r="A23" s="9" t="s">
        <v>19</v>
      </c>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33" customHeight="true">
      <c r="A24" s="9" t="s">
        <v>20</v>
      </c>
      <c r="B24" s="14"/>
      <c r="C24" s="14"/>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7.25" customHeight="true">
      <c r="A25" s="8"/>
      <c r="B25" s="14"/>
      <c r="C25" s="14"/>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ht="16.5" customHeight="true">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sheetData>
  <mergeCells>
    <mergeCell ref="A5:A6"/>
    <mergeCell ref="B5:B6"/>
    <mergeCell ref="E5:E6"/>
    <mergeCell ref="F5:H5"/>
    <mergeCell ref="I5:J5"/>
    <mergeCell ref="F1:G1"/>
    <mergeCell ref="F2:G2"/>
    <mergeCell ref="H2:J2"/>
    <mergeCell ref="H1:J1"/>
    <mergeCell ref="A3:J3"/>
    <mergeCell ref="H20:J20"/>
    <mergeCell ref="D21:E21"/>
    <mergeCell ref="D22:E22"/>
    <mergeCell ref="A23:J23"/>
    <mergeCell ref="A24:J24"/>
  </mergeCells>
  <pageMargins bottom="0.75" footer="0.3" header="0.3" left="0.7" right="0.7" top="0.75"/>
</worksheet>
</file>

<file path=docProps/core.xml><?xml version="1.0" encoding="utf-8"?>
<cp:coreProperties xmlns:dc="http://purl.org/dc/elements/1.1/" xmlns:cp="http://schemas.openxmlformats.org/package/2006/metadata/core-properties"/>
</file>