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<sst xmlns="http://schemas.openxmlformats.org/spreadsheetml/2006/main" count="79">
  <si>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</si>
  <si>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</si>
  <si>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臺中市西屯區公所一般公文統計表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</si>
  <si>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</si>
  <si>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</si>
  <si>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</si>
  <si>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</si>
  <si>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</si>
  <si>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</si>
  <si>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</si>
  <si>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</si>
  <si>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</si>
  <si>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</si>
  <si>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</si>
  <si>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</si>
  <si>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</si>
  <si>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</si>
  <si>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</si>
  <si>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</si>
  <si>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</si>
  <si>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</si>
  <si>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</si>
  <si>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</si>
  <si>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</si>
  <si>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</si>
  <si>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</si>
  <si>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</si>
  <si>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</si>
  <si>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</si>
  <si>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</si>
  <si>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</si>
  <si>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</si>
  <si>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</si>
  <si>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</si>
  <si>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</si>
  <si>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</si>
  <si>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</si>
  <si>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</si>
  <si>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</si>
  <si>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</si>
  <si>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</si>
  <si>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</si>
  <si>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</si>
  <si>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</si>
  <si>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</si>
  <si>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</si>
  <si>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</si>
  <si>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</si>
  <si>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</si>
  <si>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</si>
  <si>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</si>
  <si>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</si>
  <si>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</si>
  <si>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</si>
  <si>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</si>
  <si>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</si>
  <si>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</si>
  <si>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</si>
  <si>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</si>
  <si>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</si>
  <si>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</si>
  <si>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</si>
  <si>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</si>
  <si>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</si>
  <si>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</si>
  <si>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中華民國115年2月4日編製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</si>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</sst>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  <numFmt formatCode="[&gt;0]_-* #,##0.00_-;[&lt;0]&quot;-&quot;* #,##0.00_-;[=0].00_-* &quot;-&quot;_-;.0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7" borderId="1" xfId="0" applyFont="true" applyBorder="true">
      <alignment horizontal="right"/>
    </xf>
    <xf numFmtId="197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0" fontId="7" fillId="2" borderId="1" xfId="0" applyNumberFormat="true" applyFont="true" applyFill="true" applyBorder="true">
      <alignment horizontal="right"/>
    </xf>
    <xf numFmtId="2" fontId="7" borderId="1" xfId="0" applyNumberFormat="true" applyFont="true" applyBorder="true">
      <alignment horizontal="right"/>
    </xf>
    <xf numFmtId="202" fontId="7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6" sqref="W16:W1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6"/>
      <c r="I1" s="11"/>
      <c r="J1" s="36"/>
      <c r="K1" s="35"/>
      <c r="L1" s="35"/>
      <c r="M1" s="11"/>
      <c r="N1" s="11"/>
      <c r="O1" s="35"/>
      <c r="P1" s="51"/>
      <c r="Q1" s="51"/>
      <c r="R1" s="56"/>
      <c r="S1" s="1" t="s">
        <v>70</v>
      </c>
      <c r="T1" s="58" t="s">
        <v>73</v>
      </c>
      <c r="U1" s="58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5" t="s">
        <v>29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49"/>
      <c r="P2" s="52"/>
      <c r="Q2" s="52"/>
      <c r="R2" s="57"/>
      <c r="S2" s="1" t="s">
        <v>71</v>
      </c>
      <c r="T2" s="59" t="s">
        <v>74</v>
      </c>
      <c r="U2" s="59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50"/>
      <c r="S3" s="50"/>
      <c r="T3" s="50"/>
      <c r="U3" s="50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4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17" t="s">
        <v>77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8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8" t="s">
        <v>53</v>
      </c>
      <c r="M8" s="44"/>
      <c r="N8" s="17"/>
      <c r="O8" s="17"/>
      <c r="P8" s="16" t="s">
        <v>63</v>
      </c>
      <c r="Q8" s="16"/>
      <c r="R8" s="16" t="s">
        <v>68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8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8"/>
      <c r="M9" s="44"/>
      <c r="N9" s="17"/>
      <c r="O9" s="17"/>
      <c r="P9" s="17" t="s">
        <v>41</v>
      </c>
      <c r="Q9" s="54" t="s">
        <v>43</v>
      </c>
      <c r="R9" s="17" t="s">
        <v>41</v>
      </c>
      <c r="S9" s="54" t="s">
        <v>43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31" t="s">
        <v>44</v>
      </c>
      <c r="H10" s="18" t="s">
        <v>48</v>
      </c>
      <c r="I10" s="31" t="s">
        <v>49</v>
      </c>
      <c r="J10" s="18" t="s">
        <v>51</v>
      </c>
      <c r="K10" s="31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55" t="s">
        <v>66</v>
      </c>
      <c r="R10" s="17" t="s">
        <v>69</v>
      </c>
      <c r="S10" s="55" t="s">
        <v>72</v>
      </c>
      <c r="T10" s="17" t="s">
        <v>76</v>
      </c>
      <c r="U10" s="17" t="s">
        <v>78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2597</v>
      </c>
      <c r="C11" s="19" t="n">
        <f>C14+C15+C16+C17+C18+C19+C20+C21+C22</f>
        <v>231</v>
      </c>
      <c r="D11" s="19" t="n">
        <f>D14+D15+D16+D17+D18+D19+D20+D21+D22</f>
        <v>655</v>
      </c>
      <c r="E11" s="19" t="n">
        <f>SUM(B11:D11)</f>
        <v>3483</v>
      </c>
      <c r="F11" s="19" t="n">
        <f>F14+F15+F16+F17+F18+F19+F20+F21+F22</f>
        <v>1277</v>
      </c>
      <c r="G11" s="32" t="n">
        <f>IF($L11=0, "--", ROUND(F11/$L11*100, 2))</f>
        <v>100</v>
      </c>
      <c r="H11" s="19" t="n">
        <f>H14+H15+H16+H17+H18+H19+H20+H21+H22</f>
        <v>0</v>
      </c>
      <c r="I11" s="33" t="n">
        <f>IF(L11=0, 0, H11/L11*100)</f>
        <v>0</v>
      </c>
      <c r="J11" s="19" t="n">
        <f>J14+J15+J16+J17+J18+J19+J20+J21+J22</f>
        <v>0</v>
      </c>
      <c r="K11" s="34" t="n">
        <v>0</v>
      </c>
      <c r="L11" s="19" t="n">
        <f>SUM(F11, H11, J11)</f>
        <v>1277</v>
      </c>
      <c r="M11" s="45" t="n">
        <v>1.15</v>
      </c>
      <c r="N11" s="19" t="n">
        <f>N14+N15+N16+N17+N18+N19+N20+N21+N22</f>
        <v>1946</v>
      </c>
      <c r="O11" s="19" t="n">
        <f>O14+O15+O16+O17+O18+O19+O20+O21+O22</f>
        <v>53</v>
      </c>
      <c r="P11" s="19" t="n">
        <f>SUM(L11, N11:O11)</f>
        <v>3276</v>
      </c>
      <c r="Q11" s="32" t="n">
        <f>IF($E11=0, "--", ROUND(P11/$E11*100, 2))</f>
        <v>94.06</v>
      </c>
      <c r="R11" s="19" t="n">
        <f>E11-P11</f>
        <v>207</v>
      </c>
      <c r="S11" s="32" t="n">
        <f>IF($E11=0, "--", ROUND(R11/$E11*100, 2))</f>
        <v>5.94</v>
      </c>
      <c r="T11" s="19" t="n">
        <f>R11-U11</f>
        <v>207</v>
      </c>
      <c r="U11" s="19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3" t="n">
        <f>IF(J12=0, 0, F12/J12*100)</f>
        <v>0</v>
      </c>
      <c r="H12" s="19" t="n">
        <v>0</v>
      </c>
      <c r="I12" s="33" t="n">
        <f>IF(L12=0, 0, H12/L12*100)</f>
        <v>0</v>
      </c>
      <c r="J12" s="19" t="n">
        <v>0</v>
      </c>
      <c r="K12" s="33" t="n">
        <f>IF(N12=0, 0, J12/N12*100)</f>
        <v>0</v>
      </c>
      <c r="L12" s="19" t="n">
        <f>SUM(F12, H12, J12)</f>
        <v>0</v>
      </c>
      <c r="M12" s="32" t="n">
        <v>0</v>
      </c>
      <c r="N12" s="19" t="n">
        <v>0</v>
      </c>
      <c r="O12" s="19" t="n">
        <v>0</v>
      </c>
      <c r="P12" s="19" t="n">
        <f>SUM(L12, N12:O12)</f>
        <v>0</v>
      </c>
      <c r="Q12" s="32" t="str">
        <f>IF($E12=0, "--", ROUND(P12/$E12*100, 2))</f>
        <v>--</v>
      </c>
      <c r="R12" s="19" t="n">
        <f>E12-P12</f>
        <v>0</v>
      </c>
      <c r="S12" s="32" t="str">
        <f>IF($E12=0, "--", ROUND(R12/$E12*100, 2))</f>
        <v>--</v>
      </c>
      <c r="T12" s="19" t="n">
        <v>0</v>
      </c>
      <c r="U12" s="19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3" t="n">
        <f>IF(J13=0, 0, F13/J13*100)</f>
        <v>0</v>
      </c>
      <c r="H13" s="19" t="n">
        <v>0</v>
      </c>
      <c r="I13" s="33" t="n">
        <f>IF(L13=0, 0, H13/L13*100)</f>
        <v>0</v>
      </c>
      <c r="J13" s="19" t="n">
        <v>0</v>
      </c>
      <c r="K13" s="33" t="n">
        <f>IF(N13=0, 0, J13/N13*100)</f>
        <v>0</v>
      </c>
      <c r="L13" s="19" t="n">
        <f>SUM(F13, H13, J13)</f>
        <v>0</v>
      </c>
      <c r="M13" s="32" t="n">
        <v>0</v>
      </c>
      <c r="N13" s="19" t="n">
        <v>0</v>
      </c>
      <c r="O13" s="19" t="n">
        <v>0</v>
      </c>
      <c r="P13" s="19" t="n">
        <f>SUM(L13, N13:O13)</f>
        <v>0</v>
      </c>
      <c r="Q13" s="32" t="str">
        <f>IF($E13=0, "--", ROUND(P13/$E13*100, 2))</f>
        <v>--</v>
      </c>
      <c r="R13" s="19" t="n">
        <f>E13-P13</f>
        <v>0</v>
      </c>
      <c r="S13" s="32" t="str">
        <f>IF($E13=0, "--", ROUND(R13/$E13*100, 2))</f>
        <v>--</v>
      </c>
      <c r="T13" s="19" t="n">
        <v>0</v>
      </c>
      <c r="U13" s="19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60</v>
      </c>
      <c r="C14" s="19" t="n">
        <v>2</v>
      </c>
      <c r="D14" s="20" t="n">
        <v>18</v>
      </c>
      <c r="E14" s="21" t="n">
        <v>80</v>
      </c>
      <c r="F14" s="20" t="n">
        <v>30</v>
      </c>
      <c r="G14" s="33" t="n">
        <f>IF(L14=0, 0, F14/L14*100)</f>
        <v>100</v>
      </c>
      <c r="H14" s="19" t="n">
        <v>0</v>
      </c>
      <c r="I14" s="33" t="n">
        <f>IF(L14=0, 0, H14/L14*100)</f>
        <v>0</v>
      </c>
      <c r="J14" s="19" t="n">
        <v>0</v>
      </c>
      <c r="K14" s="33" t="n">
        <f>IF(L14=0, 0, J14/L14*100)</f>
        <v>0</v>
      </c>
      <c r="L14" s="21" t="n">
        <f>F14+H14+J14</f>
        <v>30</v>
      </c>
      <c r="M14" s="20" t="n">
        <v>0.95</v>
      </c>
      <c r="N14" s="20" t="n">
        <v>48</v>
      </c>
      <c r="O14" s="20" t="n">
        <v>1</v>
      </c>
      <c r="P14" s="21" t="n">
        <f>L14+N14+O14</f>
        <v>79</v>
      </c>
      <c r="Q14" s="33" t="n">
        <f>IF(E14=0, 0, P14/E14*100)</f>
        <v>98.75</v>
      </c>
      <c r="R14" s="21" t="n">
        <f>E14-P14</f>
        <v>1</v>
      </c>
      <c r="S14" s="33" t="n">
        <f>IF(E14=0, 0, R14/E14*100)</f>
        <v>1.25</v>
      </c>
      <c r="T14" s="21" t="n">
        <f>R14-U14</f>
        <v>1</v>
      </c>
      <c r="U14" s="19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1" t="n">
        <v>939</v>
      </c>
      <c r="C15" s="20" t="n">
        <v>121</v>
      </c>
      <c r="D15" s="20" t="n">
        <v>45</v>
      </c>
      <c r="E15" s="21" t="n">
        <v>1105</v>
      </c>
      <c r="F15" s="20" t="n">
        <v>201</v>
      </c>
      <c r="G15" s="33" t="n">
        <f>IF(L15=0, 0, F15/L15*100)</f>
        <v>100</v>
      </c>
      <c r="H15" s="19" t="n">
        <v>0</v>
      </c>
      <c r="I15" s="33" t="n">
        <f>IF(L15=0, 0, H15/L15*100)</f>
        <v>0</v>
      </c>
      <c r="J15" s="19" t="n">
        <v>0</v>
      </c>
      <c r="K15" s="33" t="n">
        <f>IF(L15=0, 0, J15/L15*100)</f>
        <v>0</v>
      </c>
      <c r="L15" s="21" t="n">
        <f>F15+H15+J15</f>
        <v>201</v>
      </c>
      <c r="M15" s="20" t="n">
        <v>2.89</v>
      </c>
      <c r="N15" s="20" t="n">
        <v>792</v>
      </c>
      <c r="O15" s="20" t="n">
        <v>7</v>
      </c>
      <c r="P15" s="21" t="n">
        <f>L15+N15+O15</f>
        <v>1000</v>
      </c>
      <c r="Q15" s="33" t="n">
        <f>IF(E15=0, 0, P15/E15*100)</f>
        <v>90.4977375565611</v>
      </c>
      <c r="R15" s="21" t="n">
        <f>E15-P15</f>
        <v>105</v>
      </c>
      <c r="S15" s="33" t="n">
        <f>IF(E15=0, 0, R15/E15*100)</f>
        <v>9.50226244343891</v>
      </c>
      <c r="T15" s="21" t="n">
        <f>R15-U15</f>
        <v>105</v>
      </c>
      <c r="U15" s="19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618</v>
      </c>
      <c r="C16" s="20" t="n">
        <v>36</v>
      </c>
      <c r="D16" s="20" t="n">
        <v>268</v>
      </c>
      <c r="E16" s="21" t="n">
        <v>922</v>
      </c>
      <c r="F16" s="20" t="n">
        <v>592</v>
      </c>
      <c r="G16" s="33" t="n">
        <f>IF(L16=0, 0, F16/L16*100)</f>
        <v>100</v>
      </c>
      <c r="H16" s="19" t="n">
        <v>0</v>
      </c>
      <c r="I16" s="33" t="n">
        <f>IF(L16=0, 0, H16/L16*100)</f>
        <v>0</v>
      </c>
      <c r="J16" s="19" t="n">
        <v>0</v>
      </c>
      <c r="K16" s="33" t="n">
        <f>IF(L16=0, 0, J16/L16*100)</f>
        <v>0</v>
      </c>
      <c r="L16" s="21" t="n">
        <f>F16+H16+J16</f>
        <v>592</v>
      </c>
      <c r="M16" s="20" t="n">
        <v>0.76</v>
      </c>
      <c r="N16" s="20" t="n">
        <v>286</v>
      </c>
      <c r="O16" s="20" t="n">
        <v>18</v>
      </c>
      <c r="P16" s="21" t="n">
        <f>L16+N16+O16</f>
        <v>896</v>
      </c>
      <c r="Q16" s="33" t="n">
        <f>IF(E16=0, 0, P16/E16*100)</f>
        <v>97.1800433839479</v>
      </c>
      <c r="R16" s="21" t="n">
        <f>E16-P16</f>
        <v>26</v>
      </c>
      <c r="S16" s="33" t="n">
        <f>IF(E16=0, 0, R16/E16*100)</f>
        <v>2.81995661605206</v>
      </c>
      <c r="T16" s="21" t="n">
        <f>R16-U16</f>
        <v>26</v>
      </c>
      <c r="U16" s="19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454</v>
      </c>
      <c r="C17" s="20" t="n">
        <v>40</v>
      </c>
      <c r="D17" s="20" t="n">
        <v>200</v>
      </c>
      <c r="E17" s="21" t="n">
        <v>694</v>
      </c>
      <c r="F17" s="20" t="n">
        <v>306</v>
      </c>
      <c r="G17" s="33" t="n">
        <f>IF(L17=0, 0, F17/L17*100)</f>
        <v>100</v>
      </c>
      <c r="H17" s="19" t="n">
        <v>0</v>
      </c>
      <c r="I17" s="33" t="n">
        <f>IF(L17=0, 0, H17/L17*100)</f>
        <v>0</v>
      </c>
      <c r="J17" s="19" t="n">
        <v>0</v>
      </c>
      <c r="K17" s="33" t="n">
        <f>IF(L17=0, 0, J17/L17*100)</f>
        <v>0</v>
      </c>
      <c r="L17" s="21" t="n">
        <f>F17+H17+J17</f>
        <v>306</v>
      </c>
      <c r="M17" s="20" t="n">
        <v>0.96</v>
      </c>
      <c r="N17" s="20" t="n">
        <v>356</v>
      </c>
      <c r="O17" s="20" t="n">
        <v>3</v>
      </c>
      <c r="P17" s="21" t="n">
        <f>L17+N17+O17</f>
        <v>665</v>
      </c>
      <c r="Q17" s="33" t="n">
        <f>IF(E17=0, 0, P17/E17*100)</f>
        <v>95.821325648415</v>
      </c>
      <c r="R17" s="21" t="n">
        <f>E17-P17</f>
        <v>29</v>
      </c>
      <c r="S17" s="33" t="n">
        <f>IF(E17=0, 0, R17/E17*100)</f>
        <v>4.17867435158501</v>
      </c>
      <c r="T17" s="21" t="n">
        <f>R17-U17</f>
        <v>29</v>
      </c>
      <c r="U17" s="19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245</v>
      </c>
      <c r="C18" s="20" t="n">
        <v>10</v>
      </c>
      <c r="D18" s="20" t="n">
        <v>83</v>
      </c>
      <c r="E18" s="21" t="n">
        <v>338</v>
      </c>
      <c r="F18" s="20" t="n">
        <v>106</v>
      </c>
      <c r="G18" s="33" t="n">
        <f>IF(L18=0, 0, F18/L18*100)</f>
        <v>100</v>
      </c>
      <c r="H18" s="19" t="n">
        <v>0</v>
      </c>
      <c r="I18" s="33" t="n">
        <f>IF(L18=0, 0, H18/L18*100)</f>
        <v>0</v>
      </c>
      <c r="J18" s="19" t="n">
        <v>0</v>
      </c>
      <c r="K18" s="33" t="n">
        <f>IF(L18=0, 0, J18/L18*100)</f>
        <v>0</v>
      </c>
      <c r="L18" s="21" t="n">
        <f>F18+H18+J18</f>
        <v>106</v>
      </c>
      <c r="M18" s="20" t="n">
        <v>0.62</v>
      </c>
      <c r="N18" s="20" t="n">
        <v>206</v>
      </c>
      <c r="O18" s="20" t="n">
        <v>5</v>
      </c>
      <c r="P18" s="21" t="n">
        <f>L18+N18+O18</f>
        <v>317</v>
      </c>
      <c r="Q18" s="33" t="n">
        <f>IF(E18=0, 0, P18/E18*100)</f>
        <v>93.7869822485207</v>
      </c>
      <c r="R18" s="21" t="n">
        <f>E18-P18</f>
        <v>21</v>
      </c>
      <c r="S18" s="33" t="n">
        <f>IF(E18=0, 0, R18/E18*100)</f>
        <v>6.21301775147929</v>
      </c>
      <c r="T18" s="21" t="n">
        <f>R18-U18</f>
        <v>21</v>
      </c>
      <c r="U18" s="19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131</v>
      </c>
      <c r="C19" s="20" t="n">
        <v>10</v>
      </c>
      <c r="D19" s="20" t="n">
        <v>21</v>
      </c>
      <c r="E19" s="21" t="n">
        <v>162</v>
      </c>
      <c r="F19" s="20" t="n">
        <v>32</v>
      </c>
      <c r="G19" s="33" t="n">
        <f>IF(L19=0, 0, F19/L19*100)</f>
        <v>100</v>
      </c>
      <c r="H19" s="19" t="n">
        <v>0</v>
      </c>
      <c r="I19" s="33" t="n">
        <f>IF(L19=0, 0, H19/L19*100)</f>
        <v>0</v>
      </c>
      <c r="J19" s="19" t="n">
        <v>0</v>
      </c>
      <c r="K19" s="33" t="n">
        <f>IF(L19=0, 0, J19/L19*100)</f>
        <v>0</v>
      </c>
      <c r="L19" s="21" t="n">
        <f>F19+H19+J19</f>
        <v>32</v>
      </c>
      <c r="M19" s="20" t="n">
        <v>1.16</v>
      </c>
      <c r="N19" s="20" t="n">
        <v>119</v>
      </c>
      <c r="O19" s="20" t="n">
        <v>5</v>
      </c>
      <c r="P19" s="21" t="n">
        <f>L19+N19+O19</f>
        <v>156</v>
      </c>
      <c r="Q19" s="33" t="n">
        <f>IF(E19=0, 0, P19/E19*100)</f>
        <v>96.2962962962963</v>
      </c>
      <c r="R19" s="21" t="n">
        <f>E19-P19</f>
        <v>6</v>
      </c>
      <c r="S19" s="33" t="n">
        <f>IF(E19=0, 0, R19/E19*100)</f>
        <v>3.7037037037037</v>
      </c>
      <c r="T19" s="21" t="n">
        <f>R19-U19</f>
        <v>6</v>
      </c>
      <c r="U19" s="19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99</v>
      </c>
      <c r="C20" s="20" t="n">
        <v>3</v>
      </c>
      <c r="D20" s="20" t="n">
        <v>18</v>
      </c>
      <c r="E20" s="21" t="n">
        <v>120</v>
      </c>
      <c r="F20" s="20" t="n">
        <v>6</v>
      </c>
      <c r="G20" s="33" t="n">
        <f>IF(L20=0, 0, F20/L20*100)</f>
        <v>100</v>
      </c>
      <c r="H20" s="19" t="n">
        <v>0</v>
      </c>
      <c r="I20" s="33" t="n">
        <f>IF(L20=0, 0, H20/L20*100)</f>
        <v>0</v>
      </c>
      <c r="J20" s="19" t="n">
        <v>0</v>
      </c>
      <c r="K20" s="33" t="n">
        <f>IF(L20=0, 0, J20/L20*100)</f>
        <v>0</v>
      </c>
      <c r="L20" s="21" t="n">
        <f>F20+H20+J20</f>
        <v>6</v>
      </c>
      <c r="M20" s="46" t="n">
        <v>0.5</v>
      </c>
      <c r="N20" s="20" t="n">
        <v>94</v>
      </c>
      <c r="O20" s="20" t="n">
        <v>12</v>
      </c>
      <c r="P20" s="21" t="n">
        <f>L20+N20+O20</f>
        <v>112</v>
      </c>
      <c r="Q20" s="33" t="n">
        <f>IF(E20=0, 0, P20/E20*100)</f>
        <v>93.3333333333333</v>
      </c>
      <c r="R20" s="21" t="n">
        <f>E20-P20</f>
        <v>8</v>
      </c>
      <c r="S20" s="33" t="n">
        <f>IF(E20=0, 0, R20/E20*100)</f>
        <v>6.66666666666667</v>
      </c>
      <c r="T20" s="21" t="n">
        <f>R20-U20</f>
        <v>8</v>
      </c>
      <c r="U20" s="19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28</v>
      </c>
      <c r="C21" s="20" t="n">
        <v>3</v>
      </c>
      <c r="D21" s="20" t="n">
        <v>2</v>
      </c>
      <c r="E21" s="21" t="n">
        <v>33</v>
      </c>
      <c r="F21" s="20" t="n">
        <v>3</v>
      </c>
      <c r="G21" s="33" t="n">
        <f>IF(L21=0, 0, F21/L21*100)</f>
        <v>100</v>
      </c>
      <c r="H21" s="19" t="n">
        <v>0</v>
      </c>
      <c r="I21" s="33" t="n">
        <f>IF(L21=0, 0, H21/L21*100)</f>
        <v>0</v>
      </c>
      <c r="J21" s="19" t="n">
        <v>0</v>
      </c>
      <c r="K21" s="33" t="n">
        <f>IF(L21=0, 0, J21/L21*100)</f>
        <v>0</v>
      </c>
      <c r="L21" s="21" t="n">
        <f>F21+H21+J21</f>
        <v>3</v>
      </c>
      <c r="M21" s="20" t="n">
        <v>1.17</v>
      </c>
      <c r="N21" s="20" t="n">
        <v>25</v>
      </c>
      <c r="O21" s="19" t="n">
        <v>2</v>
      </c>
      <c r="P21" s="21" t="n">
        <f>L21+N21+O21</f>
        <v>30</v>
      </c>
      <c r="Q21" s="33" t="n">
        <f>IF(E21=0, 0, P21/E21*100)</f>
        <v>90.9090909090909</v>
      </c>
      <c r="R21" s="21" t="n">
        <f>E21-P21</f>
        <v>3</v>
      </c>
      <c r="S21" s="33" t="n">
        <f>IF(E21=0, 0, R21/E21*100)</f>
        <v>9.09090909090909</v>
      </c>
      <c r="T21" s="21" t="n">
        <f>R21-U21</f>
        <v>3</v>
      </c>
      <c r="U21" s="19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23</v>
      </c>
      <c r="C22" s="20" t="n">
        <v>6</v>
      </c>
      <c r="D22" s="19" t="n">
        <v>0</v>
      </c>
      <c r="E22" s="21" t="n">
        <v>29</v>
      </c>
      <c r="F22" s="19" t="n">
        <v>1</v>
      </c>
      <c r="G22" s="33" t="n">
        <v>100</v>
      </c>
      <c r="H22" s="19" t="n">
        <v>0</v>
      </c>
      <c r="I22" s="33" t="n">
        <f>IF(L22=0, 0, H22/L22*100)</f>
        <v>0</v>
      </c>
      <c r="J22" s="19" t="n">
        <v>0</v>
      </c>
      <c r="K22" s="33" t="n">
        <f>IF(L22=0, 0, J22/L22*100)</f>
        <v>0</v>
      </c>
      <c r="L22" s="19" t="n">
        <v>1</v>
      </c>
      <c r="M22" s="47" t="n">
        <v>2</v>
      </c>
      <c r="N22" s="20" t="n">
        <v>20</v>
      </c>
      <c r="O22" s="19" t="n">
        <v>0</v>
      </c>
      <c r="P22" s="21" t="n">
        <f>L22+N22+O22</f>
        <v>21</v>
      </c>
      <c r="Q22" s="33" t="n">
        <f>IF(E22=0, 0, P22/E22*100)</f>
        <v>72.4137931034483</v>
      </c>
      <c r="R22" s="21" t="n">
        <f>E22-P22</f>
        <v>8</v>
      </c>
      <c r="S22" s="33" t="n">
        <f>IF(E22=0, 0, R22/E22*100)</f>
        <v>27.5862068965517</v>
      </c>
      <c r="T22" s="21" t="n">
        <f>R22-U22</f>
        <v>8</v>
      </c>
      <c r="U22" s="19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2"/>
      <c r="C23" s="22"/>
      <c r="D23" s="22"/>
      <c r="E23" s="22"/>
      <c r="F23" s="22"/>
      <c r="G23" s="34"/>
      <c r="H23" s="22"/>
      <c r="I23" s="34"/>
      <c r="J23" s="22"/>
      <c r="K23" s="34"/>
      <c r="L23" s="22"/>
      <c r="M23" s="22"/>
      <c r="N23" s="22"/>
      <c r="O23" s="22"/>
      <c r="P23" s="22"/>
      <c r="Q23" s="34"/>
      <c r="R23" s="22"/>
      <c r="S23" s="34"/>
      <c r="T23" s="22"/>
      <c r="U23" s="60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2"/>
      <c r="C24" s="22"/>
      <c r="D24" s="22"/>
      <c r="E24" s="22"/>
      <c r="F24" s="22"/>
      <c r="G24" s="34"/>
      <c r="H24" s="22"/>
      <c r="I24" s="34"/>
      <c r="J24" s="22"/>
      <c r="K24" s="34"/>
      <c r="L24" s="22"/>
      <c r="M24" s="22"/>
      <c r="N24" s="22"/>
      <c r="O24" s="22"/>
      <c r="P24" s="22"/>
      <c r="Q24" s="34"/>
      <c r="R24" s="22"/>
      <c r="S24" s="34"/>
      <c r="T24" s="22"/>
      <c r="U24" s="60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2"/>
      <c r="C25" s="22"/>
      <c r="D25" s="22"/>
      <c r="E25" s="22"/>
      <c r="F25" s="22"/>
      <c r="G25" s="34"/>
      <c r="H25" s="22"/>
      <c r="I25" s="34"/>
      <c r="J25" s="22"/>
      <c r="K25" s="34"/>
      <c r="L25" s="22"/>
      <c r="M25" s="22"/>
      <c r="N25" s="22"/>
      <c r="O25" s="22"/>
      <c r="P25" s="22"/>
      <c r="Q25" s="34"/>
      <c r="R25" s="22"/>
      <c r="S25" s="34"/>
      <c r="T25" s="22"/>
      <c r="U25" s="60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6"/>
      <c r="D26" s="26"/>
      <c r="E26" s="26"/>
      <c r="F26" s="26"/>
      <c r="G26" s="26"/>
      <c r="H26" s="26"/>
      <c r="I26" s="30"/>
      <c r="J26" s="2"/>
      <c r="K26" s="39"/>
      <c r="L26" s="42"/>
      <c r="M26" s="42"/>
      <c r="N26" s="42"/>
      <c r="O26" s="50"/>
      <c r="P26" s="53" t="s">
        <v>65</v>
      </c>
      <c r="Q26" s="53"/>
      <c r="R26" s="50"/>
      <c r="S26" s="50"/>
      <c r="T26" s="50"/>
      <c r="U26" s="50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9"/>
      <c r="F27" s="29"/>
      <c r="G27" s="35" t="s">
        <v>45</v>
      </c>
      <c r="H27" s="35"/>
      <c r="I27" s="36"/>
      <c r="J27" s="11"/>
      <c r="K27" s="40"/>
      <c r="L27" s="43"/>
      <c r="M27" s="43"/>
      <c r="N27" s="43"/>
      <c r="O27" s="40"/>
      <c r="P27" s="43"/>
      <c r="Q27" s="4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6"/>
      <c r="H28" s="11"/>
      <c r="I28" s="12"/>
      <c r="J28" s="35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5" t="s">
        <v>46</v>
      </c>
      <c r="H29" s="35"/>
      <c r="I29" s="12"/>
      <c r="J29" s="38"/>
      <c r="K29" s="12"/>
      <c r="L29" s="12"/>
      <c r="M29" s="12"/>
      <c r="N29" s="48"/>
      <c r="O29" s="40"/>
      <c r="P29" s="43"/>
      <c r="Q29" s="4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3" t="s">
        <v>27</v>
      </c>
      <c r="C30" s="23"/>
      <c r="D30" s="12"/>
      <c r="E30" s="12"/>
      <c r="F30" s="12"/>
      <c r="G30" s="37"/>
      <c r="H30" s="12"/>
      <c r="I30" s="38"/>
      <c r="J30" s="12"/>
      <c r="K30" s="41"/>
      <c r="L30" s="12"/>
      <c r="M30" s="12"/>
      <c r="N30" s="12"/>
      <c r="O30" s="40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4" t="s">
        <v>28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36"/>
      <c r="P31" s="11"/>
      <c r="Q31" s="4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