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<sst xmlns="http://schemas.openxmlformats.org/spreadsheetml/2006/main" count="50">
  <si>
    <t>公開類</t>
  </si>
  <si>
    <t>年報</t>
  </si>
  <si>
    <t>臺中市蔬菜、水果、毛豬、魚及花卉批發交易量及交易金額(修正表)</t>
  </si>
  <si>
    <t>中華民國114年</t>
  </si>
  <si>
    <t>年(月)別</t>
  </si>
  <si>
    <t>總計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</si>
  <si>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</si>
  <si>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</si>
  <si>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</si>
  <si>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</si>
  <si>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</si>
  <si>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</si>
  <si>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</si>
  <si>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</si>
  <si>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</si>
  <si>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</si>
  <si>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</si>
  <si>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</si>
  <si>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填表</t>
  </si>
  <si>
    <t xml:space="preserve">資料來源:本局運銷加工科依據各批發市場報送之資料彙編而成。 </t>
  </si>
  <si>
    <t>填表說明：本表編製1份，並依統計法規定永久保存，資料透過網際網路上傳至「臺中市公務統計行政管理系統」。</t>
  </si>
  <si>
    <t>修正原因：修正2-12月水果交易金額。</t>
  </si>
  <si>
    <t>次年2月底前編報</t>
  </si>
  <si>
    <t>水果</t>
  </si>
  <si>
    <t>交易量</t>
  </si>
  <si>
    <t>（公斤）</t>
  </si>
  <si>
    <t>交易金額</t>
  </si>
  <si>
    <t>（元）</t>
  </si>
  <si>
    <t>平均價格</t>
  </si>
  <si>
    <t>（元/公斤）</t>
  </si>
  <si>
    <t>蔬菜</t>
  </si>
  <si>
    <t>審核</t>
  </si>
  <si>
    <t>毛豬</t>
  </si>
  <si>
    <t>業務主管人員</t>
  </si>
  <si>
    <t>主辦統計人員</t>
  </si>
  <si>
    <t>魚</t>
  </si>
  <si>
    <t>花卉</t>
  </si>
  <si>
    <t>切花(把)</t>
  </si>
  <si>
    <t>編製機關</t>
  </si>
  <si>
    <t>表號</t>
  </si>
  <si>
    <t>盆花(盆)</t>
  </si>
  <si>
    <t>機關首長</t>
  </si>
  <si>
    <t>交易金額(元)</t>
  </si>
  <si>
    <t>切花</t>
  </si>
  <si>
    <t>編製日期:中華民國115年03月06日</t>
  </si>
  <si>
    <t>臺中市政府農業局</t>
  </si>
  <si>
    <t>20322-07-03-2</t>
  </si>
  <si>
    <t>盆花</t>
  </si>
  <si>
    <t>切花(元/把)</t>
  </si>
  <si>
    <t>盆花(元/盆)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</si>
</sst>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0202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left"/>
    </xf>
    <xf numFmtId="0" fontId="1" borderId="0" xfId="0" applyFont="true"/>
    <xf numFmtId="0" fontId="1" borderId="0" xfId="0" applyFont="true">
      <alignment wrapText="true"/>
    </xf>
    <xf numFmtId="0" fontId="3" borderId="5" xfId="0" applyFont="true" applyBorder="true">
      <alignment vertical="center"/>
    </xf>
    <xf numFmtId="0" fontId="4" borderId="6" xfId="0" applyFont="true" applyBorder="true"/>
    <xf numFmtId="0" fontId="1" borderId="1" xfId="0" applyFont="true" applyBorder="true">
      <alignment horizontal="center" vertical="center"/>
    </xf>
    <xf numFmtId="0" fontId="1" fillId="2" borderId="7" xfId="0" applyFont="true" applyFill="true" applyBorder="true">
      <alignment horizontal="center"/>
    </xf>
    <xf numFmtId="0" fontId="1" fillId="2" borderId="8" xfId="0" applyFont="true" applyFill="true" applyBorder="true">
      <alignment horizontal="center"/>
    </xf>
    <xf numFmtId="197" fontId="1" borderId="1" xfId="0" applyNumberFormat="true" applyFont="true" applyBorder="true">
      <alignment horizontal="center"/>
    </xf>
    <xf numFmtId="197" fontId="1" borderId="1" xfId="0" applyNumberFormat="true" applyFont="true" applyBorder="true"/>
    <xf numFmtId="197" fontId="1" fillId="2" borderId="1" xfId="0" applyNumberFormat="true" applyFont="true" applyFill="true" applyBorder="true"/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3" fontId="1" borderId="0" xfId="0" applyNumberFormat="true" applyFont="true"/>
    <xf numFmtId="0" fontId="3" borderId="0" xfId="0" applyFont="true">
      <alignment vertical="center"/>
    </xf>
    <xf numFmtId="0" fontId="4" borderId="3" xfId="0" applyFont="true" applyBorder="true"/>
    <xf numFmtId="197" fontId="5" borderId="1" xfId="0" applyNumberFormat="true" applyFont="true" applyBorder="true">
      <alignment horizontal="center"/>
    </xf>
    <xf numFmtId="197" fontId="6" fillId="2" borderId="1" xfId="0" applyNumberFormat="true" applyFont="true" applyFill="true" applyBorder="true"/>
    <xf numFmtId="198" fontId="5" borderId="1" xfId="0" applyNumberFormat="true" applyFont="true" applyBorder="true">
      <alignment horizontal="center"/>
    </xf>
    <xf numFmtId="198" fontId="1" borderId="1" xfId="0" applyNumberFormat="true" applyFont="true" applyBorder="true">
      <alignment horizontal="center" vertical="center"/>
    </xf>
    <xf numFmtId="198" fontId="6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fillId="2" borderId="1" xfId="0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1" fillId="2" borderId="1" xfId="0" applyFont="true" applyFill="true" applyBorder="true">
      <alignment horizontal="center"/>
    </xf>
    <xf numFmtId="0" fontId="7" fillId="2" borderId="1" xfId="0" applyFont="true" applyFill="true" applyBorder="true">
      <alignment horizontal="center"/>
    </xf>
    <xf numFmtId="0" fontId="1" borderId="0" xfId="0" applyFont="true">
      <alignment horizontal="right"/>
    </xf>
    <xf numFmtId="0" fontId="1" fillId="2" borderId="11" xfId="0" applyFont="true" applyFill="true" applyBorder="true">
      <alignment horizontal="center"/>
    </xf>
    <xf numFmtId="198" fontId="1" borderId="11" xfId="0" applyNumberFormat="true" applyFont="true" applyBorder="true">
      <alignment horizontal="center"/>
    </xf>
    <xf numFmtId="198" fontId="1" borderId="11" xfId="0" applyNumberFormat="true" applyFont="true" applyBorder="true">
      <alignment horizontal="center" vertical="center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8"/>
  <sheetViews>
    <sheetView zoomScale="100" topLeftCell="A1" workbookViewId="0" showGridLines="true" showRowColHeaders="true" view="normal">
      <selection activeCell="E12" sqref="E12:E12"/>
    </sheetView>
  </sheetViews>
  <sheetFormatPr customHeight="false" defaultColWidth="9.28125" defaultRowHeight="15"/>
  <cols>
    <col min="2" max="2" bestFit="false" customWidth="true" width="16.3515625" hidden="false" outlineLevel="0"/>
    <col min="3" max="3" bestFit="false" customWidth="true" width="18.3515625" hidden="false" outlineLevel="0"/>
    <col min="4" max="4" bestFit="false" customWidth="true" width="12.2109375" hidden="false" outlineLevel="0"/>
    <col min="5" max="5" bestFit="false" customWidth="true" width="15.2109375" hidden="false" outlineLevel="0"/>
    <col min="6" max="6" bestFit="false" customWidth="true" width="20.4921875" hidden="false" outlineLevel="0"/>
    <col min="7" max="7" bestFit="false" customWidth="true" width="11.2109375" hidden="false" outlineLevel="0"/>
    <col min="8" max="8" bestFit="false" customWidth="true" width="17.3515625" hidden="false" outlineLevel="0"/>
    <col min="9" max="9" bestFit="false" customWidth="true" width="19.4921875" hidden="false" outlineLevel="0"/>
    <col min="10" max="10" bestFit="false" customWidth="true" width="11.2109375" hidden="false" outlineLevel="0"/>
    <col min="11" max="11" bestFit="false" customWidth="true" width="15.2109375" hidden="false" outlineLevel="0"/>
    <col min="12" max="12" bestFit="false" customWidth="true" width="17.78125" hidden="false" outlineLevel="0"/>
    <col min="13" max="13" bestFit="false" customWidth="true" width="12.3515625" hidden="false" outlineLevel="0"/>
    <col min="14" max="14" bestFit="false" customWidth="true" width="10.640625" hidden="false" outlineLevel="0"/>
    <col min="15" max="15" bestFit="false" customWidth="true" width="10.78125" hidden="false" outlineLevel="0"/>
    <col min="16" max="17" bestFit="false" customWidth="true" width="16.78125" hidden="false" outlineLevel="0"/>
    <col min="18" max="19" bestFit="false" customWidth="true" width="13.921875" hidden="false" outlineLevel="0"/>
  </cols>
  <sheetData>
    <row r="1" ht="19.5" customHeight="true">
      <c r="A1" s="1" t="s">
        <v>0</v>
      </c>
      <c r="B1" s="9"/>
      <c r="C1" s="20"/>
      <c r="D1" s="20"/>
      <c r="E1" s="20"/>
      <c r="F1" s="20"/>
      <c r="G1" s="20"/>
      <c r="H1" s="20"/>
      <c r="I1" s="20"/>
      <c r="J1" s="20"/>
      <c r="K1" s="29"/>
      <c r="L1" s="34"/>
      <c r="M1" s="34"/>
      <c r="N1" s="36"/>
      <c r="O1" s="1" t="s">
        <v>38</v>
      </c>
      <c r="P1" s="1"/>
      <c r="Q1" s="11" t="s">
        <v>45</v>
      </c>
      <c r="R1" s="11"/>
      <c r="S1" s="11"/>
      <c r="T1" s="44"/>
    </row>
    <row r="2">
      <c r="A2" s="1" t="s">
        <v>1</v>
      </c>
      <c r="B2" s="10" t="s">
        <v>22</v>
      </c>
      <c r="C2" s="21"/>
      <c r="D2" s="21"/>
      <c r="E2" s="21"/>
      <c r="F2" s="21"/>
      <c r="G2" s="21"/>
      <c r="H2" s="21"/>
      <c r="I2" s="21"/>
      <c r="J2" s="21"/>
      <c r="K2" s="31"/>
      <c r="L2" s="35"/>
      <c r="M2" s="35"/>
      <c r="N2" s="37"/>
      <c r="O2" s="1" t="s">
        <v>39</v>
      </c>
      <c r="P2" s="1"/>
      <c r="Q2" s="11" t="s">
        <v>46</v>
      </c>
      <c r="R2" s="11"/>
      <c r="S2" s="11"/>
      <c r="T2" s="44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>
      <c r="A5" s="4" t="s">
        <v>4</v>
      </c>
      <c r="B5" s="11" t="s">
        <v>23</v>
      </c>
      <c r="C5" s="11"/>
      <c r="D5" s="11"/>
      <c r="E5" s="11" t="s">
        <v>30</v>
      </c>
      <c r="F5" s="11"/>
      <c r="G5" s="11"/>
      <c r="H5" s="11" t="s">
        <v>32</v>
      </c>
      <c r="I5" s="11"/>
      <c r="J5" s="11"/>
      <c r="K5" s="32" t="s">
        <v>35</v>
      </c>
      <c r="L5" s="33"/>
      <c r="M5" s="33"/>
      <c r="N5" s="32" t="s">
        <v>36</v>
      </c>
      <c r="O5" s="33"/>
      <c r="P5" s="33"/>
      <c r="Q5" s="33"/>
      <c r="R5" s="33"/>
      <c r="S5" s="33"/>
      <c r="T5" s="44"/>
    </row>
    <row r="6">
      <c r="A6" s="4"/>
      <c r="B6" s="11"/>
      <c r="C6" s="11"/>
      <c r="D6" s="11"/>
      <c r="E6" s="11"/>
      <c r="F6" s="11"/>
      <c r="G6" s="11"/>
      <c r="H6" s="11"/>
      <c r="I6" s="11"/>
      <c r="J6" s="11"/>
      <c r="K6" s="33"/>
      <c r="L6" s="33"/>
      <c r="M6" s="33"/>
      <c r="N6" s="33"/>
      <c r="O6" s="33"/>
      <c r="P6" s="33"/>
      <c r="Q6" s="33"/>
      <c r="R6" s="33"/>
      <c r="S6" s="33"/>
      <c r="T6" s="44"/>
    </row>
    <row r="7">
      <c r="A7" s="4"/>
      <c r="B7" s="12" t="s">
        <v>24</v>
      </c>
      <c r="C7" s="12" t="s">
        <v>26</v>
      </c>
      <c r="D7" s="12" t="s">
        <v>28</v>
      </c>
      <c r="E7" s="12" t="s">
        <v>24</v>
      </c>
      <c r="F7" s="12" t="s">
        <v>26</v>
      </c>
      <c r="G7" s="12" t="s">
        <v>28</v>
      </c>
      <c r="H7" s="12" t="s">
        <v>24</v>
      </c>
      <c r="I7" s="12" t="s">
        <v>26</v>
      </c>
      <c r="J7" s="12" t="s">
        <v>28</v>
      </c>
      <c r="K7" s="12" t="s">
        <v>24</v>
      </c>
      <c r="L7" s="12" t="s">
        <v>26</v>
      </c>
      <c r="M7" s="12" t="s">
        <v>28</v>
      </c>
      <c r="N7" s="38" t="s">
        <v>24</v>
      </c>
      <c r="O7" s="39"/>
      <c r="P7" s="38" t="s">
        <v>42</v>
      </c>
      <c r="Q7" s="39"/>
      <c r="R7" s="38" t="s">
        <v>28</v>
      </c>
      <c r="S7" s="39"/>
      <c r="T7" s="44"/>
    </row>
    <row r="8">
      <c r="A8" s="4"/>
      <c r="B8" s="13" t="s">
        <v>25</v>
      </c>
      <c r="C8" s="13" t="s">
        <v>27</v>
      </c>
      <c r="D8" s="13" t="s">
        <v>29</v>
      </c>
      <c r="E8" s="13" t="s">
        <v>25</v>
      </c>
      <c r="F8" s="13" t="s">
        <v>27</v>
      </c>
      <c r="G8" s="13" t="s">
        <v>29</v>
      </c>
      <c r="H8" s="13" t="s">
        <v>25</v>
      </c>
      <c r="I8" s="13" t="s">
        <v>27</v>
      </c>
      <c r="J8" s="13" t="s">
        <v>29</v>
      </c>
      <c r="K8" s="13" t="s">
        <v>25</v>
      </c>
      <c r="L8" s="13" t="s">
        <v>27</v>
      </c>
      <c r="M8" s="13" t="s">
        <v>29</v>
      </c>
      <c r="N8" s="38" t="s">
        <v>37</v>
      </c>
      <c r="O8" s="38" t="s">
        <v>40</v>
      </c>
      <c r="P8" s="38" t="s">
        <v>43</v>
      </c>
      <c r="Q8" s="38" t="s">
        <v>47</v>
      </c>
      <c r="R8" s="38" t="s">
        <v>48</v>
      </c>
      <c r="S8" s="41" t="s">
        <v>49</v>
      </c>
    </row>
    <row r="9">
      <c r="A9" s="4" t="s">
        <v>5</v>
      </c>
      <c r="B9" s="14" t="n">
        <f>SUM(B10:B21)</f>
        <v>135054613.9</v>
      </c>
      <c r="C9" s="22" t="n">
        <f>SUM(C10:C21)</f>
        <v>8667434576</v>
      </c>
      <c r="D9" s="24" t="n">
        <f>IF(B9=0, "--", C9/B9)</f>
        <v>64.1772563388151</v>
      </c>
      <c r="E9" s="14" t="n">
        <f>SUM(E10:E21)</f>
        <v>83451710.1</v>
      </c>
      <c r="F9" s="14" t="n">
        <f>SUM(F10:F21)</f>
        <v>2032294124</v>
      </c>
      <c r="G9" s="27" t="n">
        <f>IF(E9=0, "--", F9/E9)</f>
        <v>24.3529356266601</v>
      </c>
      <c r="H9" s="14" t="n">
        <f>SUM(H10:H21)</f>
        <v>63107059.6</v>
      </c>
      <c r="I9" s="14" t="n">
        <f>SUM(I10:I21)</f>
        <v>6098683147</v>
      </c>
      <c r="J9" s="27" t="n">
        <f>IF(H9=0, "--", I9/H9)</f>
        <v>96.6402679138611</v>
      </c>
      <c r="K9" s="14" t="n">
        <f>SUM(K10:K21)</f>
        <v>12753917</v>
      </c>
      <c r="L9" s="14" t="n">
        <f>SUM(L10:L21)</f>
        <v>2056481820</v>
      </c>
      <c r="M9" s="27" t="n">
        <f>IF(K9=0, "--", L9/K9)</f>
        <v>161.243155338082</v>
      </c>
      <c r="N9" s="14" t="n">
        <f>SUM(N10:N21)</f>
        <v>5820157</v>
      </c>
      <c r="O9" s="14" t="n">
        <f>SUM(O10:O21)</f>
        <v>786187</v>
      </c>
      <c r="P9" s="14" t="n">
        <f>SUM(P10:P21)</f>
        <v>392259624</v>
      </c>
      <c r="Q9" s="14" t="n">
        <f>SUM(Q10:Q21)</f>
        <v>75479480</v>
      </c>
      <c r="R9" s="27" t="n">
        <f>IF(N9=0, "--", P9/N9)</f>
        <v>67.3967427339159</v>
      </c>
      <c r="S9" s="42" t="n">
        <f>IF(O9=0, "--", Q9/O9)</f>
        <v>96.0070314060141</v>
      </c>
    </row>
    <row r="10" ht="17.25" customHeight="true">
      <c r="A10" s="4" t="s">
        <v>6</v>
      </c>
      <c r="B10" s="15" t="n">
        <v>8976509.3</v>
      </c>
      <c r="C10" s="16" t="n">
        <v>709697692</v>
      </c>
      <c r="D10" s="25" t="n">
        <f>IF(B10=0, "--", C10/B10)</f>
        <v>79.0616561829886</v>
      </c>
      <c r="E10" s="15" t="n">
        <v>7717418.9</v>
      </c>
      <c r="F10" s="15" t="n">
        <v>182006138</v>
      </c>
      <c r="G10" s="25" t="n">
        <f>IF(E10=0, "--", F10/E10)</f>
        <v>23.5838096076397</v>
      </c>
      <c r="H10" s="15" t="n">
        <v>6016790</v>
      </c>
      <c r="I10" s="15" t="n">
        <v>586025775</v>
      </c>
      <c r="J10" s="25" t="n">
        <f>IF(H10=0, "--", I10/H10)</f>
        <v>97.398409284685</v>
      </c>
      <c r="K10" s="15" t="n">
        <v>1272330.9</v>
      </c>
      <c r="L10" s="15" t="n">
        <v>217045510</v>
      </c>
      <c r="M10" s="25" t="n">
        <f>IF(K10=0, "--", L10/K10)</f>
        <v>170.588885328494</v>
      </c>
      <c r="N10" s="14" t="n">
        <v>528162</v>
      </c>
      <c r="O10" s="14" t="n">
        <v>169488</v>
      </c>
      <c r="P10" s="14" t="n">
        <v>51122256</v>
      </c>
      <c r="Q10" s="14" t="n">
        <v>13510551</v>
      </c>
      <c r="R10" s="25" t="n">
        <f>IF(N10=0, "--", P10/N10)</f>
        <v>96.7927567678099</v>
      </c>
      <c r="S10" s="43" t="n">
        <f>IF(O10=0, "--", Q10/O10)</f>
        <v>79.7139089493061</v>
      </c>
    </row>
    <row r="11">
      <c r="A11" s="4" t="s">
        <v>7</v>
      </c>
      <c r="B11" s="16" t="n">
        <v>7386313.7</v>
      </c>
      <c r="C11" s="23" t="n">
        <v>565159845</v>
      </c>
      <c r="D11" s="26" t="n">
        <f>IF(B11=0, "--", C11/B11)</f>
        <v>76.5144655310267</v>
      </c>
      <c r="E11" s="15" t="n">
        <v>6990616</v>
      </c>
      <c r="F11" s="15" t="n">
        <v>142883590</v>
      </c>
      <c r="G11" s="25" t="n">
        <f>IF(E11=0, "--", F11/E11)</f>
        <v>20.4393418262425</v>
      </c>
      <c r="H11" s="15" t="n">
        <v>4522773</v>
      </c>
      <c r="I11" s="15" t="n">
        <v>426731460</v>
      </c>
      <c r="J11" s="25" t="n">
        <f>IF(H11=0, "--", I11/H11)</f>
        <v>94.3517306749642</v>
      </c>
      <c r="K11" s="15" t="n">
        <v>844600.2</v>
      </c>
      <c r="L11" s="15" t="n">
        <v>138915266</v>
      </c>
      <c r="M11" s="25" t="n">
        <f>IF(K11=0, "--", L11/K11)</f>
        <v>164.474583359085</v>
      </c>
      <c r="N11" s="14" t="n">
        <v>444429</v>
      </c>
      <c r="O11" s="14" t="n">
        <v>49455</v>
      </c>
      <c r="P11" s="14" t="n">
        <v>32737123</v>
      </c>
      <c r="Q11" s="14" t="n">
        <v>4545214</v>
      </c>
      <c r="R11" s="25" t="n">
        <f>IF(N11=0, "--", P11/N11)</f>
        <v>73.6610864727549</v>
      </c>
      <c r="S11" s="43" t="n">
        <f>IF(O11=0, "--", Q11/O11)</f>
        <v>91.9060560105146</v>
      </c>
    </row>
    <row r="12">
      <c r="A12" s="4" t="s">
        <v>8</v>
      </c>
      <c r="B12" s="15" t="n">
        <v>8846164.8</v>
      </c>
      <c r="C12" s="23" t="n">
        <v>669107234</v>
      </c>
      <c r="D12" s="26" t="n">
        <f>IF(B12=0, "--", C12/B12)</f>
        <v>75.638115401151</v>
      </c>
      <c r="E12" s="15" t="n">
        <v>7765885.6</v>
      </c>
      <c r="F12" s="15" t="n">
        <v>156966780</v>
      </c>
      <c r="G12" s="25" t="n">
        <f>IF(E12=0, "--", F12/E12)</f>
        <v>20.212347707002</v>
      </c>
      <c r="H12" s="15" t="n">
        <v>6031788</v>
      </c>
      <c r="I12" s="15" t="n">
        <v>565232249</v>
      </c>
      <c r="J12" s="25" t="n">
        <f>IF(H12=0, "--", I12/H12)</f>
        <v>93.7089050543554</v>
      </c>
      <c r="K12" s="15" t="n">
        <v>1093732.3</v>
      </c>
      <c r="L12" s="15" t="n">
        <v>177694077</v>
      </c>
      <c r="M12" s="25" t="n">
        <f>IF(K12=0, "--", L12/K12)</f>
        <v>162.465785274879</v>
      </c>
      <c r="N12" s="14" t="n">
        <v>472162</v>
      </c>
      <c r="O12" s="14" t="n">
        <v>57369</v>
      </c>
      <c r="P12" s="14" t="n">
        <v>29086549</v>
      </c>
      <c r="Q12" s="14" t="n">
        <v>5784720</v>
      </c>
      <c r="R12" s="25" t="n">
        <f>IF(N12=0, "--", P12/N12)</f>
        <v>61.6029011229197</v>
      </c>
      <c r="S12" s="43" t="n">
        <f>IF(O12=0, "--", Q12/O12)</f>
        <v>100.833551221043</v>
      </c>
    </row>
    <row r="13">
      <c r="A13" s="4" t="s">
        <v>9</v>
      </c>
      <c r="B13" s="15" t="n">
        <v>10586186.1</v>
      </c>
      <c r="C13" s="23" t="n">
        <v>718001824</v>
      </c>
      <c r="D13" s="26" t="n">
        <f>IF(B13=0, "--", C13/B13)</f>
        <v>67.8244097749236</v>
      </c>
      <c r="E13" s="15" t="n">
        <v>7672423.2</v>
      </c>
      <c r="F13" s="15" t="n">
        <v>153401595</v>
      </c>
      <c r="G13" s="25" t="n">
        <f>IF(E13=0, "--", F13/E13)</f>
        <v>19.9938912389504</v>
      </c>
      <c r="H13" s="15" t="n">
        <v>5528790</v>
      </c>
      <c r="I13" s="15" t="n">
        <v>521224820</v>
      </c>
      <c r="J13" s="25" t="n">
        <f>IF(H13=0, "--", I13/H13)</f>
        <v>94.2746640765882</v>
      </c>
      <c r="K13" s="15" t="n">
        <v>999357.1</v>
      </c>
      <c r="L13" s="15" t="n">
        <v>160097007</v>
      </c>
      <c r="M13" s="25" t="n">
        <f>IF(K13=0, "--", L13/K13)</f>
        <v>160.19999957973</v>
      </c>
      <c r="N13" s="14" t="n">
        <v>515380</v>
      </c>
      <c r="O13" s="14" t="n">
        <v>55171</v>
      </c>
      <c r="P13" s="14" t="n">
        <v>27420735</v>
      </c>
      <c r="Q13" s="14" t="n">
        <v>5355819</v>
      </c>
      <c r="R13" s="25" t="n">
        <f>IF(N13=0, "--", P13/N13)</f>
        <v>53.2048876557104</v>
      </c>
      <c r="S13" s="43" t="n">
        <f>IF(O13=0, "--", Q13/O13)</f>
        <v>97.076706965616</v>
      </c>
    </row>
    <row r="14">
      <c r="A14" s="4" t="s">
        <v>10</v>
      </c>
      <c r="B14" s="15" t="n">
        <v>13348902.4</v>
      </c>
      <c r="C14" s="23" t="n">
        <v>807030098</v>
      </c>
      <c r="D14" s="26" t="n">
        <f>IF(B14=0, "--", C14/B14)</f>
        <v>60.4566633133822</v>
      </c>
      <c r="E14" s="15" t="n">
        <v>7605925.7</v>
      </c>
      <c r="F14" s="15" t="n">
        <v>145249778</v>
      </c>
      <c r="G14" s="25" t="n">
        <f>IF(E14=0, "--", F14/E14)</f>
        <v>19.0969230740711</v>
      </c>
      <c r="H14" s="15" t="n">
        <v>5870567</v>
      </c>
      <c r="I14" s="15" t="n">
        <v>565017831</v>
      </c>
      <c r="J14" s="25" t="n">
        <f>IF(H14=0, "--", I14/H14)</f>
        <v>96.2458704585094</v>
      </c>
      <c r="K14" s="15" t="n">
        <v>1044737.4</v>
      </c>
      <c r="L14" s="15" t="n">
        <v>177396410</v>
      </c>
      <c r="M14" s="25" t="n">
        <f>IF(K14=0, "--", L14/K14)</f>
        <v>169.799999502267</v>
      </c>
      <c r="N14" s="14" t="n">
        <v>594467</v>
      </c>
      <c r="O14" s="14" t="n">
        <v>55407</v>
      </c>
      <c r="P14" s="14" t="n">
        <v>29332256</v>
      </c>
      <c r="Q14" s="14" t="n">
        <v>4930246</v>
      </c>
      <c r="R14" s="25" t="n">
        <f>IF(N14=0, "--", P14/N14)</f>
        <v>49.3421098227488</v>
      </c>
      <c r="S14" s="43" t="n">
        <f>IF(O14=0, "--", Q14/O14)</f>
        <v>88.9823668489541</v>
      </c>
    </row>
    <row r="15">
      <c r="A15" s="4" t="s">
        <v>11</v>
      </c>
      <c r="B15" s="15" t="n">
        <v>12408849.4</v>
      </c>
      <c r="C15" s="23" t="n">
        <v>714542728</v>
      </c>
      <c r="D15" s="26" t="n">
        <f>IF(B15=0, "--", C15/B15)</f>
        <v>57.5833185629604</v>
      </c>
      <c r="E15" s="15" t="n">
        <v>6577651.2</v>
      </c>
      <c r="F15" s="15" t="n">
        <v>141850085</v>
      </c>
      <c r="G15" s="25" t="n">
        <f>IF(E15=0, "--", F15/E15)</f>
        <v>21.5654616955061</v>
      </c>
      <c r="H15" s="15" t="n">
        <v>5025613</v>
      </c>
      <c r="I15" s="15" t="n">
        <v>491806513</v>
      </c>
      <c r="J15" s="25" t="n">
        <f>IF(H15=0, "--", I15/H15)</f>
        <v>97.860004938701</v>
      </c>
      <c r="K15" s="15" t="n">
        <v>835037.7</v>
      </c>
      <c r="L15" s="15" t="n">
        <v>140787356</v>
      </c>
      <c r="M15" s="25" t="n">
        <f>IF(K15=0, "--", L15/K15)</f>
        <v>168.599999736539</v>
      </c>
      <c r="N15" s="14" t="n">
        <v>521940</v>
      </c>
      <c r="O15" s="14" t="n">
        <v>48950</v>
      </c>
      <c r="P15" s="14" t="n">
        <v>26851023</v>
      </c>
      <c r="Q15" s="14" t="n">
        <v>5268048</v>
      </c>
      <c r="R15" s="25" t="n">
        <f>IF(N15=0, "--", P15/N15)</f>
        <v>51.4446545579952</v>
      </c>
      <c r="S15" s="43" t="n">
        <f>IF(O15=0, "--", Q15/O15)</f>
        <v>107.62100102145</v>
      </c>
    </row>
    <row r="16">
      <c r="A16" s="4" t="s">
        <v>12</v>
      </c>
      <c r="B16" s="15" t="n">
        <v>14416684.1</v>
      </c>
      <c r="C16" s="23" t="n">
        <v>828095681</v>
      </c>
      <c r="D16" s="26" t="n">
        <f>IF(B16=0, "--", C16/B16)</f>
        <v>57.4400933845807</v>
      </c>
      <c r="E16" s="15" t="n">
        <v>5885117.5</v>
      </c>
      <c r="F16" s="15" t="n">
        <v>162947412</v>
      </c>
      <c r="G16" s="25" t="n">
        <f>IF(E16=0, "--", F16/E16)</f>
        <v>27.6880473499467</v>
      </c>
      <c r="H16" s="15" t="n">
        <v>4922035.1</v>
      </c>
      <c r="I16" s="15" t="n">
        <v>512733716</v>
      </c>
      <c r="J16" s="25" t="n">
        <f>IF(H16=0, "--", I16/H16)</f>
        <v>104.171080779168</v>
      </c>
      <c r="K16" s="15" t="n">
        <v>1041738.4</v>
      </c>
      <c r="L16" s="15" t="n">
        <v>170766346</v>
      </c>
      <c r="M16" s="25" t="n">
        <f>IF(K16=0, "--", L16/K16)</f>
        <v>163.924403669866</v>
      </c>
      <c r="N16" s="14" t="n">
        <v>483248</v>
      </c>
      <c r="O16" s="14" t="n">
        <v>56406</v>
      </c>
      <c r="P16" s="14" t="n">
        <v>30487416</v>
      </c>
      <c r="Q16" s="14" t="n">
        <v>6584722</v>
      </c>
      <c r="R16" s="25" t="n">
        <f>IF(N16=0, "--", P16/N16)</f>
        <v>63.0885508062113</v>
      </c>
      <c r="S16" s="43" t="n">
        <f>IF(O16=0, "--", Q16/O16)</f>
        <v>116.737971137822</v>
      </c>
    </row>
    <row r="17">
      <c r="A17" s="4" t="s">
        <v>13</v>
      </c>
      <c r="B17" s="15" t="n">
        <v>13238857</v>
      </c>
      <c r="C17" s="23" t="n">
        <v>833893510</v>
      </c>
      <c r="D17" s="26" t="n">
        <f>IF(B17=0, "--", C17/B17)</f>
        <v>62.9883312433996</v>
      </c>
      <c r="E17" s="15" t="n">
        <v>5024476.8</v>
      </c>
      <c r="F17" s="15" t="n">
        <v>192200842</v>
      </c>
      <c r="G17" s="25" t="n">
        <f>IF(E17=0, "--", F17/E17)</f>
        <v>38.2529066508975</v>
      </c>
      <c r="H17" s="15" t="n">
        <v>4816725.5</v>
      </c>
      <c r="I17" s="15" t="n">
        <v>517435125</v>
      </c>
      <c r="J17" s="25" t="n">
        <f>IF(H17=0, "--", I17/H17)</f>
        <v>107.424665366544</v>
      </c>
      <c r="K17" s="15" t="n">
        <v>1094125.6</v>
      </c>
      <c r="L17" s="15" t="n">
        <v>180464507</v>
      </c>
      <c r="M17" s="25" t="n">
        <f>IF(K17=0, "--", L17/K17)</f>
        <v>164.939479525934</v>
      </c>
      <c r="N17" s="14" t="n">
        <v>427021</v>
      </c>
      <c r="O17" s="14" t="n">
        <v>43720</v>
      </c>
      <c r="P17" s="14" t="n">
        <v>31877154</v>
      </c>
      <c r="Q17" s="14" t="n">
        <v>4669569</v>
      </c>
      <c r="R17" s="25" t="n">
        <f>IF(N17=0, "--", P17/N17)</f>
        <v>74.6500851246192</v>
      </c>
      <c r="S17" s="43" t="n">
        <f>IF(O17=0, "--", Q17/O17)</f>
        <v>106.806244281793</v>
      </c>
    </row>
    <row r="18">
      <c r="A18" s="4" t="s">
        <v>14</v>
      </c>
      <c r="B18" s="15" t="n">
        <v>12078438.9</v>
      </c>
      <c r="C18" s="23" t="n">
        <v>704190024</v>
      </c>
      <c r="D18" s="26" t="n">
        <f>IF(B18=0, "--", C18/B18)</f>
        <v>58.3014104579359</v>
      </c>
      <c r="E18" s="15" t="n">
        <v>5930521.3</v>
      </c>
      <c r="F18" s="15" t="n">
        <v>175150419</v>
      </c>
      <c r="G18" s="25" t="n">
        <f>IF(E18=0, "--", F18/E18)</f>
        <v>29.5337307025607</v>
      </c>
      <c r="H18" s="15" t="n">
        <v>5083029</v>
      </c>
      <c r="I18" s="15" t="n">
        <v>513877907</v>
      </c>
      <c r="J18" s="25" t="n">
        <f>IF(H18=0, "--", I18/H18)</f>
        <v>101.096788351985</v>
      </c>
      <c r="K18" s="15" t="n">
        <v>983632.2</v>
      </c>
      <c r="L18" s="15" t="n">
        <v>156928573</v>
      </c>
      <c r="M18" s="25" t="n">
        <f>IF(K18=0, "--", L18/K18)</f>
        <v>159.539890011734</v>
      </c>
      <c r="N18" s="14" t="n">
        <v>440925</v>
      </c>
      <c r="O18" s="14" t="n">
        <v>56773</v>
      </c>
      <c r="P18" s="14" t="n">
        <v>37069794</v>
      </c>
      <c r="Q18" s="14" t="n">
        <v>6511856</v>
      </c>
      <c r="R18" s="25" t="n">
        <f>IF(N18=0, "--", P18/N18)</f>
        <v>84.0727878890968</v>
      </c>
      <c r="S18" s="43" t="n">
        <f>IF(O18=0, "--", Q18/O18)</f>
        <v>114.699874940553</v>
      </c>
    </row>
    <row r="19">
      <c r="A19" s="4" t="s">
        <v>15</v>
      </c>
      <c r="B19" s="15" t="n">
        <v>11349158.4</v>
      </c>
      <c r="C19" s="23" t="n">
        <v>661396897</v>
      </c>
      <c r="D19" s="26" t="n">
        <f>IF(B19=0, "--", C19/B19)</f>
        <v>58.2771756009679</v>
      </c>
      <c r="E19" s="15" t="n">
        <v>6703321.3</v>
      </c>
      <c r="F19" s="15" t="n">
        <v>194383136</v>
      </c>
      <c r="G19" s="25" t="n">
        <f>IF(E19=0, "--", F19/E19)</f>
        <v>28.9980335568877</v>
      </c>
      <c r="H19" s="15" t="n">
        <v>3780870.5</v>
      </c>
      <c r="I19" s="15" t="n">
        <v>363966701</v>
      </c>
      <c r="J19" s="25" t="n">
        <f>IF(H19=0, "--", I19/H19)</f>
        <v>96.2653180001801</v>
      </c>
      <c r="K19" s="15" t="n">
        <v>1060233.1</v>
      </c>
      <c r="L19" s="15" t="n">
        <v>166945354</v>
      </c>
      <c r="M19" s="25" t="n">
        <f>IF(K19=0, "--", L19/K19)</f>
        <v>157.460990418051</v>
      </c>
      <c r="N19" s="14" t="n">
        <v>513610</v>
      </c>
      <c r="O19" s="14" t="n">
        <v>56150</v>
      </c>
      <c r="P19" s="14" t="n">
        <v>36513827</v>
      </c>
      <c r="Q19" s="14" t="n">
        <v>6071138</v>
      </c>
      <c r="R19" s="25" t="n">
        <f>IF(N19=0, "--", P19/N19)</f>
        <v>71.0925157220459</v>
      </c>
      <c r="S19" s="43" t="n">
        <f>IF(O19=0, "--", Q19/O19)</f>
        <v>108.123561887801</v>
      </c>
    </row>
    <row r="20">
      <c r="A20" s="4" t="s">
        <v>16</v>
      </c>
      <c r="B20" s="15" t="n">
        <v>11507849.8</v>
      </c>
      <c r="C20" s="23" t="n">
        <v>723092815</v>
      </c>
      <c r="D20" s="26" t="n">
        <f>IF(B20=0, "--", C20/B20)</f>
        <v>62.8347456359745</v>
      </c>
      <c r="E20" s="15" t="n">
        <v>7353272.6</v>
      </c>
      <c r="F20" s="15" t="n">
        <v>197887908</v>
      </c>
      <c r="G20" s="25" t="n">
        <f>IF(E20=0, "--", F20/E20)</f>
        <v>26.9115424878985</v>
      </c>
      <c r="H20" s="15" t="n">
        <v>5094450</v>
      </c>
      <c r="I20" s="15" t="n">
        <v>461634481</v>
      </c>
      <c r="J20" s="25" t="n">
        <f>IF(H20=0, "--", I20/H20)</f>
        <v>90.6151755341597</v>
      </c>
      <c r="K20" s="15" t="n">
        <v>1183410.6</v>
      </c>
      <c r="L20" s="15" t="n">
        <v>180447960</v>
      </c>
      <c r="M20" s="25" t="n">
        <f>IF(K20=0, "--", L20/K20)</f>
        <v>152.481277419688</v>
      </c>
      <c r="N20" s="14" t="n">
        <v>434441</v>
      </c>
      <c r="O20" s="14" t="n">
        <v>60271</v>
      </c>
      <c r="P20" s="14" t="n">
        <v>27988082</v>
      </c>
      <c r="Q20" s="14" t="n">
        <v>5571657</v>
      </c>
      <c r="R20" s="25" t="n">
        <f>IF(N20=0, "--", P20/N20)</f>
        <v>64.4232059128857</v>
      </c>
      <c r="S20" s="43" t="n">
        <f>IF(O20=0, "--", Q20/O20)</f>
        <v>92.4434139138226</v>
      </c>
    </row>
    <row r="21">
      <c r="A21" s="4" t="s">
        <v>17</v>
      </c>
      <c r="B21" s="15" t="n">
        <v>10910700</v>
      </c>
      <c r="C21" s="23" t="n">
        <v>733226228</v>
      </c>
      <c r="D21" s="26" t="n">
        <f>IF(B21=0, "--", C21/B21)</f>
        <v>67.2024918657831</v>
      </c>
      <c r="E21" s="15" t="n">
        <v>8225080</v>
      </c>
      <c r="F21" s="15" t="n">
        <v>187366441</v>
      </c>
      <c r="G21" s="25" t="n">
        <f>IF(E21=0, "--", F21/E21)</f>
        <v>22.7798928399481</v>
      </c>
      <c r="H21" s="15" t="n">
        <v>6413628.5</v>
      </c>
      <c r="I21" s="15" t="n">
        <v>572996569</v>
      </c>
      <c r="J21" s="25" t="n">
        <f>IF(H21=0, "--", I21/H21)</f>
        <v>89.3404675683975</v>
      </c>
      <c r="K21" s="15" t="n">
        <v>1300981.5</v>
      </c>
      <c r="L21" s="15" t="n">
        <v>188993454</v>
      </c>
      <c r="M21" s="25" t="n">
        <f>IF(K21=0, "--", L21/K21)</f>
        <v>145.269901224575</v>
      </c>
      <c r="N21" s="14" t="n">
        <v>444372</v>
      </c>
      <c r="O21" s="14" t="n">
        <v>77027</v>
      </c>
      <c r="P21" s="14" t="n">
        <v>31773409</v>
      </c>
      <c r="Q21" s="14" t="n">
        <v>6675940</v>
      </c>
      <c r="R21" s="25" t="n">
        <f>IF(N21=0, "--", P21/N21)</f>
        <v>71.5018250474827</v>
      </c>
      <c r="S21" s="43" t="n">
        <f>IF(O21=0, "--", Q21/O21)</f>
        <v>86.6701286561855</v>
      </c>
    </row>
    <row r="22">
      <c r="A22" s="5"/>
      <c r="B22" s="17"/>
      <c r="C22" s="17"/>
      <c r="D22" s="17"/>
      <c r="E22" s="17"/>
      <c r="F22" s="17"/>
      <c r="G22" s="17"/>
      <c r="H22" s="17"/>
      <c r="I22" s="28" t="s">
        <v>33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>
      <c r="A23" s="6" t="s">
        <v>18</v>
      </c>
      <c r="B23" s="6"/>
      <c r="C23" s="18"/>
      <c r="D23" s="18"/>
      <c r="E23" s="18" t="s">
        <v>31</v>
      </c>
      <c r="F23" s="18"/>
      <c r="G23" s="18"/>
      <c r="H23" s="18"/>
      <c r="I23" s="29"/>
      <c r="J23" s="18"/>
      <c r="K23" s="18"/>
      <c r="L23" s="18"/>
      <c r="M23" s="18"/>
      <c r="N23" s="18"/>
      <c r="O23" s="18" t="s">
        <v>41</v>
      </c>
      <c r="P23" s="18"/>
      <c r="Q23" s="18"/>
      <c r="R23" s="18"/>
      <c r="S23" s="18"/>
    </row>
    <row r="24">
      <c r="A24" s="7"/>
      <c r="B24" s="18"/>
      <c r="C24" s="18"/>
      <c r="D24" s="18"/>
      <c r="E24" s="18"/>
      <c r="F24" s="18"/>
      <c r="G24" s="18"/>
      <c r="H24" s="18"/>
      <c r="I24" s="30" t="s">
        <v>34</v>
      </c>
      <c r="J24" s="18"/>
      <c r="K24" s="18"/>
      <c r="L24" s="18"/>
      <c r="M24" s="18"/>
      <c r="N24" s="18"/>
      <c r="O24" s="18"/>
      <c r="P24" s="18"/>
      <c r="Q24" s="18"/>
      <c r="R24" s="18"/>
      <c r="S24" s="18"/>
    </row>
    <row r="25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</row>
    <row r="26">
      <c r="A26" s="6" t="s">
        <v>19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</row>
    <row r="27" ht="245.25" customHeight="true">
      <c r="A27" s="8" t="s">
        <v>20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40" t="s">
        <v>44</v>
      </c>
      <c r="Q27" s="40"/>
      <c r="R27" s="40"/>
      <c r="S27" s="40"/>
    </row>
    <row r="28" ht="17.25" customHeight="true">
      <c r="A28" s="7" t="s">
        <v>21</v>
      </c>
    </row>
  </sheetData>
  <mergeCells>
    <mergeCell ref="A23:B23"/>
    <mergeCell ref="P27:S27"/>
    <mergeCell ref="A5:A8"/>
    <mergeCell ref="B5:D6"/>
    <mergeCell ref="E5:G6"/>
    <mergeCell ref="H5:J6"/>
    <mergeCell ref="K5:M6"/>
    <mergeCell ref="N5:S6"/>
    <mergeCell ref="N7:O7"/>
    <mergeCell ref="P7:Q7"/>
    <mergeCell ref="R7:S7"/>
    <mergeCell ref="O1:P1"/>
    <mergeCell ref="Q1:S1"/>
    <mergeCell ref="O2:P2"/>
    <mergeCell ref="Q2:S2"/>
    <mergeCell ref="A3:S3"/>
    <mergeCell ref="A4:S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