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<sst xmlns="http://schemas.openxmlformats.org/spreadsheetml/2006/main" count="77">
  <si>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</si>
  <si>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</si>
  <si>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臺中市沙鹿區公所一般公文統計表</t>
  </si>
  <si>
    <t>中華民國115年1月</t>
  </si>
  <si>
    <t>項目</t>
  </si>
  <si>
    <t>數量</t>
  </si>
  <si>
    <t>科室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</si>
  <si>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</si>
  <si>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</si>
  <si>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</si>
  <si>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</si>
  <si>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</si>
  <si>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</si>
  <si>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</si>
  <si>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</si>
  <si>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</si>
  <si>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</si>
  <si>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</si>
  <si>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</si>
  <si>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</si>
  <si>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</si>
  <si>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</si>
  <si>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</si>
  <si>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</si>
  <si>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</si>
  <si>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</si>
  <si>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</si>
  <si>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</si>
  <si>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</si>
  <si>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</si>
  <si>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</si>
  <si>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</si>
  <si>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</si>
  <si>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</si>
  <si>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</si>
  <si>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</si>
  <si>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</si>
  <si>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</si>
  <si>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</si>
  <si>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</si>
  <si>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</si>
  <si>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</si>
  <si>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</si>
  <si>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</si>
  <si>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</si>
  <si>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</si>
  <si>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</si>
  <si>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</si>
  <si>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</si>
  <si>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</si>
  <si>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</si>
  <si>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</si>
  <si>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</si>
  <si>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</si>
  <si>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</si>
  <si>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</si>
  <si>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</si>
  <si>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</si>
  <si>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</si>
  <si>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</si>
  <si>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</si>
  <si>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</si>
  <si>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</si>
  <si>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中華民國115年2月1日編製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</si>
  <si>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</si>
  <si>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</si>
  <si>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</si>
  <si>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</si>
  <si>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</si>
  <si>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</si>
  <si>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</si>
  <si>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臺中市沙鹿區公所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</si>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</sst>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8" fontId="7" borderId="7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1" sqref="A11:A11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640625" hidden="false" outlineLevel="0"/>
    <col min="3" max="3" bestFit="false" customWidth="true" width="11.78125" hidden="false" outlineLevel="0"/>
    <col min="4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640625" hidden="false" outlineLevel="0"/>
    <col min="8" max="8" bestFit="false" customWidth="true" width="9.6406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1.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5"/>
      <c r="I1" s="11"/>
      <c r="J1" s="35"/>
      <c r="K1" s="34"/>
      <c r="L1" s="34"/>
      <c r="M1" s="11"/>
      <c r="N1" s="11"/>
      <c r="O1" s="34"/>
      <c r="P1" s="46"/>
      <c r="Q1" s="46"/>
      <c r="R1" s="51"/>
      <c r="S1" s="1" t="s">
        <v>68</v>
      </c>
      <c r="T1" s="53" t="s">
        <v>71</v>
      </c>
      <c r="U1" s="53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4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69</v>
      </c>
      <c r="T2" s="54" t="s">
        <v>72</v>
      </c>
      <c r="U2" s="54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5"/>
      <c r="S3" s="45"/>
      <c r="T3" s="45"/>
      <c r="U3" s="45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42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5" t="s">
        <v>75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8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8" t="s">
        <v>51</v>
      </c>
      <c r="M8" s="42"/>
      <c r="N8" s="17"/>
      <c r="O8" s="17"/>
      <c r="P8" s="16" t="s">
        <v>61</v>
      </c>
      <c r="Q8" s="16"/>
      <c r="R8" s="16" t="s">
        <v>66</v>
      </c>
      <c r="S8" s="16"/>
      <c r="T8" s="17"/>
      <c r="U8" s="55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>
      <c r="A9" s="7"/>
      <c r="B9" s="17"/>
      <c r="C9" s="17"/>
      <c r="D9" s="17"/>
      <c r="E9" s="28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8"/>
      <c r="M9" s="42"/>
      <c r="N9" s="17"/>
      <c r="O9" s="17"/>
      <c r="P9" s="17" t="s">
        <v>39</v>
      </c>
      <c r="Q9" s="49" t="s">
        <v>41</v>
      </c>
      <c r="R9" s="17" t="s">
        <v>39</v>
      </c>
      <c r="S9" s="49" t="s">
        <v>41</v>
      </c>
      <c r="T9" s="17"/>
      <c r="U9" s="55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31" t="s">
        <v>42</v>
      </c>
      <c r="H10" s="18" t="s">
        <v>46</v>
      </c>
      <c r="I10" s="31" t="s">
        <v>47</v>
      </c>
      <c r="J10" s="18" t="s">
        <v>49</v>
      </c>
      <c r="K10" s="31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50" t="s">
        <v>64</v>
      </c>
      <c r="R10" s="17" t="s">
        <v>67</v>
      </c>
      <c r="S10" s="50" t="s">
        <v>70</v>
      </c>
      <c r="T10" s="17" t="s">
        <v>74</v>
      </c>
      <c r="U10" s="55" t="s">
        <v>76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8" t="s">
        <v>7</v>
      </c>
      <c r="B11" s="19" t="n">
        <f>SUM(B12:B20)</f>
        <v>1831</v>
      </c>
      <c r="C11" s="19" t="n">
        <f>SUM(C12:C20)</f>
        <v>172</v>
      </c>
      <c r="D11" s="19" t="n">
        <f>SUM(D12:D20)</f>
        <v>597</v>
      </c>
      <c r="E11" s="19" t="n">
        <f>SUM(B11:D11)</f>
        <v>2600</v>
      </c>
      <c r="F11" s="19" t="n">
        <f>SUM(F12:F20)</f>
        <v>729</v>
      </c>
      <c r="G11" s="32" t="n">
        <f>IF($L11=0, "--", ROUND(F11/$L11*100, 2))</f>
        <v>100</v>
      </c>
      <c r="H11" s="19" t="n">
        <v>0</v>
      </c>
      <c r="I11" s="32" t="n">
        <f>IF($L11=0, "--", ROUND(H11/$L11*100, 2))</f>
        <v>0</v>
      </c>
      <c r="J11" s="19" t="n">
        <v>0</v>
      </c>
      <c r="K11" s="32" t="n">
        <f>IF($L11=0, "--", ROUND(J11/$L11*100, 2))</f>
        <v>0</v>
      </c>
      <c r="L11" s="19" t="n">
        <f>SUM(F11, H11, J11)</f>
        <v>729</v>
      </c>
      <c r="M11" s="32" t="n">
        <v>1.23</v>
      </c>
      <c r="N11" s="19" t="n">
        <f>SUM(N12:N20)</f>
        <v>1404</v>
      </c>
      <c r="O11" s="19" t="n">
        <f>SUM(O12:O20)</f>
        <v>198</v>
      </c>
      <c r="P11" s="19" t="n">
        <f>SUM(L11, N11:O11)</f>
        <v>2331</v>
      </c>
      <c r="Q11" s="32" t="n">
        <f>IF($E11=0, "--", ROUND(P11/$E11*100, 2))</f>
        <v>89.65</v>
      </c>
      <c r="R11" s="19" t="n">
        <f>E11-P11</f>
        <v>269</v>
      </c>
      <c r="S11" s="32" t="n">
        <f>IF($E11=0, "--", ROUND(R11/$E11*100, 2))</f>
        <v>10.35</v>
      </c>
      <c r="T11" s="19" t="n">
        <f>SUM(T12:T20)</f>
        <v>269</v>
      </c>
      <c r="U11" s="56" t="n">
        <f>SUM(U12:U20)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8</v>
      </c>
      <c r="B12" s="19" t="n">
        <v>362</v>
      </c>
      <c r="C12" s="19" t="n">
        <v>35</v>
      </c>
      <c r="D12" s="19" t="n">
        <v>116</v>
      </c>
      <c r="E12" s="19" t="n">
        <f>SUM(B12:D12)</f>
        <v>513</v>
      </c>
      <c r="F12" s="19" t="n">
        <v>155</v>
      </c>
      <c r="G12" s="32" t="n">
        <f>IF($L12=0, "--", ROUND(F12/$L12*100, 2))</f>
        <v>100</v>
      </c>
      <c r="H12" s="19" t="n">
        <v>0</v>
      </c>
      <c r="I12" s="32" t="n">
        <f>IF($L12=0, "--", ROUND(H12/$L12*100, 2))</f>
        <v>0</v>
      </c>
      <c r="J12" s="19" t="n">
        <v>0</v>
      </c>
      <c r="K12" s="32" t="n">
        <f>IF($L12=0, "--", ROUND(J12/$L12*100, 2))</f>
        <v>0</v>
      </c>
      <c r="L12" s="19" t="n">
        <f>SUM(F12, H12, J12)</f>
        <v>155</v>
      </c>
      <c r="M12" s="32" t="n">
        <v>0.95</v>
      </c>
      <c r="N12" s="19" t="n">
        <v>282</v>
      </c>
      <c r="O12" s="19" t="n">
        <v>22</v>
      </c>
      <c r="P12" s="19" t="n">
        <f>SUM(L12, N12:O12)</f>
        <v>459</v>
      </c>
      <c r="Q12" s="32" t="n">
        <f>IF($E12=0, "--", ROUND(P12/$E12*100, 2))</f>
        <v>89.47</v>
      </c>
      <c r="R12" s="19" t="n">
        <f>E12-P12</f>
        <v>54</v>
      </c>
      <c r="S12" s="32" t="n">
        <f>IF($E12=0, "--", ROUND(R12/$E12*100, 2))</f>
        <v>10.53</v>
      </c>
      <c r="T12" s="19" t="n">
        <v>54</v>
      </c>
      <c r="U12" s="56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9</v>
      </c>
      <c r="B13" s="19" t="n">
        <v>331</v>
      </c>
      <c r="C13" s="19" t="n">
        <v>18</v>
      </c>
      <c r="D13" s="19" t="n">
        <v>139</v>
      </c>
      <c r="E13" s="19" t="n">
        <f>SUM(B13:D13)</f>
        <v>488</v>
      </c>
      <c r="F13" s="19" t="n">
        <v>222</v>
      </c>
      <c r="G13" s="32" t="n">
        <f>IF($L13=0, "--", ROUND(F13/$L13*100, 2))</f>
        <v>100</v>
      </c>
      <c r="H13" s="19" t="n">
        <v>0</v>
      </c>
      <c r="I13" s="32" t="n">
        <f>IF($L13=0, "--", ROUND(H13/$L13*100, 2))</f>
        <v>0</v>
      </c>
      <c r="J13" s="19" t="n">
        <v>0</v>
      </c>
      <c r="K13" s="32" t="n">
        <f>IF($L13=0, "--", ROUND(J13/$L13*100, 2))</f>
        <v>0</v>
      </c>
      <c r="L13" s="19" t="n">
        <f>SUM(F13, H13, J13)</f>
        <v>222</v>
      </c>
      <c r="M13" s="32" t="n">
        <v>1.17</v>
      </c>
      <c r="N13" s="19" t="n">
        <v>225</v>
      </c>
      <c r="O13" s="19" t="n">
        <v>7</v>
      </c>
      <c r="P13" s="19" t="n">
        <f>SUM(L13, N13:O13)</f>
        <v>454</v>
      </c>
      <c r="Q13" s="32" t="n">
        <f>IF($E13=0, "--", ROUND(P13/$E13*100, 2))</f>
        <v>93.03</v>
      </c>
      <c r="R13" s="19" t="n">
        <f>E13-P13</f>
        <v>34</v>
      </c>
      <c r="S13" s="32" t="n">
        <f>IF($E13=0, "--", ROUND(R13/$E13*100, 2))</f>
        <v>6.97</v>
      </c>
      <c r="T13" s="19" t="n">
        <v>34</v>
      </c>
      <c r="U13" s="56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10</v>
      </c>
      <c r="B14" s="19" t="n">
        <v>601</v>
      </c>
      <c r="C14" s="19" t="n">
        <v>52</v>
      </c>
      <c r="D14" s="19" t="n">
        <v>52</v>
      </c>
      <c r="E14" s="19" t="n">
        <f>SUM(B14:D14)</f>
        <v>705</v>
      </c>
      <c r="F14" s="19" t="n">
        <v>151</v>
      </c>
      <c r="G14" s="32" t="n">
        <f>IF($L14=0, "--", ROUND(F14/$L14*100, 2))</f>
        <v>100</v>
      </c>
      <c r="H14" s="19" t="n">
        <v>0</v>
      </c>
      <c r="I14" s="32" t="n">
        <f>IF($L14=0, "--", ROUND(H14/$L14*100, 2))</f>
        <v>0</v>
      </c>
      <c r="J14" s="19" t="n">
        <v>0</v>
      </c>
      <c r="K14" s="32" t="n">
        <f>IF($L14=0, "--", ROUND(J14/$L14*100, 2))</f>
        <v>0</v>
      </c>
      <c r="L14" s="19" t="n">
        <f>SUM(F14, H14, J14)</f>
        <v>151</v>
      </c>
      <c r="M14" s="32" t="n">
        <v>1.97</v>
      </c>
      <c r="N14" s="19" t="n">
        <v>444</v>
      </c>
      <c r="O14" s="19" t="n">
        <v>12</v>
      </c>
      <c r="P14" s="19" t="n">
        <f>SUM(L14, N14:O14)</f>
        <v>607</v>
      </c>
      <c r="Q14" s="32" t="n">
        <f>IF($E14=0, "--", ROUND(P14/$E14*100, 2))</f>
        <v>86.1</v>
      </c>
      <c r="R14" s="19" t="n">
        <f>E14-P14</f>
        <v>98</v>
      </c>
      <c r="S14" s="32" t="n">
        <f>IF($E14=0, "--", ROUND(R14/$E14*100, 2))</f>
        <v>13.9</v>
      </c>
      <c r="T14" s="19" t="n">
        <v>98</v>
      </c>
      <c r="U14" s="56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11</v>
      </c>
      <c r="B15" s="19" t="n">
        <v>96</v>
      </c>
      <c r="C15" s="19" t="n">
        <v>0</v>
      </c>
      <c r="D15" s="19" t="n">
        <v>20</v>
      </c>
      <c r="E15" s="19" t="n">
        <f>SUM(B15:D15)</f>
        <v>116</v>
      </c>
      <c r="F15" s="19" t="n">
        <v>48</v>
      </c>
      <c r="G15" s="32" t="n">
        <f>IF($L15=0, "--", ROUND(F15/$L15*100, 2))</f>
        <v>100</v>
      </c>
      <c r="H15" s="19" t="n">
        <v>0</v>
      </c>
      <c r="I15" s="32" t="n">
        <f>IF($L15=0, "--", ROUND(H15/$L15*100, 2))</f>
        <v>0</v>
      </c>
      <c r="J15" s="19" t="n">
        <v>0</v>
      </c>
      <c r="K15" s="32" t="n">
        <f>IF($L15=0, "--", ROUND(J15/$L15*100, 2))</f>
        <v>0</v>
      </c>
      <c r="L15" s="19" t="n">
        <f>SUM(F15, H15, J15)</f>
        <v>48</v>
      </c>
      <c r="M15" s="32" t="n">
        <v>0.77</v>
      </c>
      <c r="N15" s="19" t="n">
        <v>56</v>
      </c>
      <c r="O15" s="19" t="n">
        <v>5</v>
      </c>
      <c r="P15" s="19" t="n">
        <f>SUM(L15, N15:O15)</f>
        <v>109</v>
      </c>
      <c r="Q15" s="32" t="n">
        <f>IF($E15=0, "--", ROUND(P15/$E15*100, 2))</f>
        <v>93.97</v>
      </c>
      <c r="R15" s="19" t="n">
        <f>E15-P15</f>
        <v>7</v>
      </c>
      <c r="S15" s="32" t="n">
        <f>IF($E15=0, "--", ROUND(R15/$E15*100, 2))</f>
        <v>6.03</v>
      </c>
      <c r="T15" s="19" t="n">
        <v>7</v>
      </c>
      <c r="U15" s="56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12</v>
      </c>
      <c r="B16" s="19" t="n">
        <v>154</v>
      </c>
      <c r="C16" s="19" t="n">
        <v>20</v>
      </c>
      <c r="D16" s="19" t="n">
        <v>50</v>
      </c>
      <c r="E16" s="19" t="n">
        <f>SUM(B16:D16)</f>
        <v>224</v>
      </c>
      <c r="F16" s="19" t="n">
        <v>60</v>
      </c>
      <c r="G16" s="32" t="n">
        <f>IF($L16=0, "--", ROUND(F16/$L16*100, 2))</f>
        <v>100</v>
      </c>
      <c r="H16" s="19" t="n">
        <v>0</v>
      </c>
      <c r="I16" s="32" t="n">
        <f>IF($L16=0, "--", ROUND(H16/$L16*100, 2))</f>
        <v>0</v>
      </c>
      <c r="J16" s="19" t="n">
        <v>0</v>
      </c>
      <c r="K16" s="32" t="n">
        <f>IF($L16=0, "--", ROUND(J16/$L16*100, 2))</f>
        <v>0</v>
      </c>
      <c r="L16" s="19" t="n">
        <f>SUM(F16, H16, J16)</f>
        <v>60</v>
      </c>
      <c r="M16" s="32" t="n">
        <v>1.19</v>
      </c>
      <c r="N16" s="19" t="n">
        <v>126</v>
      </c>
      <c r="O16" s="19" t="n">
        <v>11</v>
      </c>
      <c r="P16" s="19" t="n">
        <f>SUM(L16, N16:O16)</f>
        <v>197</v>
      </c>
      <c r="Q16" s="32" t="n">
        <f>IF($E16=0, "--", ROUND(P16/$E16*100, 2))</f>
        <v>87.95</v>
      </c>
      <c r="R16" s="19" t="n">
        <f>E16-P16</f>
        <v>27</v>
      </c>
      <c r="S16" s="32" t="n">
        <f>IF($E16=0, "--", ROUND(R16/$E16*100, 2))</f>
        <v>12.05</v>
      </c>
      <c r="T16" s="19" t="n">
        <v>27</v>
      </c>
      <c r="U16" s="56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13</v>
      </c>
      <c r="B17" s="19" t="n">
        <v>140</v>
      </c>
      <c r="C17" s="19" t="n">
        <v>25</v>
      </c>
      <c r="D17" s="19" t="n">
        <v>191</v>
      </c>
      <c r="E17" s="19" t="n">
        <f>SUM(B17:D17)</f>
        <v>356</v>
      </c>
      <c r="F17" s="19" t="n">
        <v>71</v>
      </c>
      <c r="G17" s="32" t="n">
        <f>IF($L17=0, "--", ROUND(F17/$L17*100, 2))</f>
        <v>100</v>
      </c>
      <c r="H17" s="19" t="n">
        <v>0</v>
      </c>
      <c r="I17" s="32" t="n">
        <f>IF($L17=0, "--", ROUND(H17/$L17*100, 2))</f>
        <v>0</v>
      </c>
      <c r="J17" s="19" t="n">
        <v>0</v>
      </c>
      <c r="K17" s="32" t="n">
        <f>IF($L17=0, "--", ROUND(J17/$L17*100, 2))</f>
        <v>0</v>
      </c>
      <c r="L17" s="19" t="n">
        <f>SUM(F17, H17, J17)</f>
        <v>71</v>
      </c>
      <c r="M17" s="32" t="n">
        <v>0.94</v>
      </c>
      <c r="N17" s="19" t="n">
        <v>132</v>
      </c>
      <c r="O17" s="19" t="n">
        <v>132</v>
      </c>
      <c r="P17" s="19" t="n">
        <f>SUM(L17, N17:O17)</f>
        <v>335</v>
      </c>
      <c r="Q17" s="32" t="n">
        <f>IF($E17=0, "--", ROUND(P17/$E17*100, 2))</f>
        <v>94.1</v>
      </c>
      <c r="R17" s="19" t="n">
        <f>E17-P17</f>
        <v>21</v>
      </c>
      <c r="S17" s="32" t="n">
        <f>IF($E17=0, "--", ROUND(R17/$E17*100, 2))</f>
        <v>5.9</v>
      </c>
      <c r="T17" s="19" t="n">
        <v>21</v>
      </c>
      <c r="U17" s="56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14</v>
      </c>
      <c r="B18" s="19" t="n">
        <v>25</v>
      </c>
      <c r="C18" s="19" t="n">
        <v>5</v>
      </c>
      <c r="D18" s="19" t="n">
        <v>4</v>
      </c>
      <c r="E18" s="19" t="n">
        <f>SUM(B18:D18)</f>
        <v>34</v>
      </c>
      <c r="F18" s="19" t="n">
        <v>3</v>
      </c>
      <c r="G18" s="32" t="n">
        <f>IF($L18=0, "--", ROUND(F18/$L18*100, 2))</f>
        <v>100</v>
      </c>
      <c r="H18" s="19" t="n">
        <v>0</v>
      </c>
      <c r="I18" s="32" t="n">
        <f>IF($L18=0, "--", ROUND(H18/$L18*100, 2))</f>
        <v>0</v>
      </c>
      <c r="J18" s="19" t="n">
        <v>0</v>
      </c>
      <c r="K18" s="32" t="n">
        <f>IF($L18=0, "--", ROUND(J18/$L18*100, 2))</f>
        <v>0</v>
      </c>
      <c r="L18" s="19" t="n">
        <f>SUM(F18, H18, J18)</f>
        <v>3</v>
      </c>
      <c r="M18" s="32" t="n">
        <v>0.83</v>
      </c>
      <c r="N18" s="19" t="n">
        <v>24</v>
      </c>
      <c r="O18" s="19" t="n">
        <v>3</v>
      </c>
      <c r="P18" s="19" t="n">
        <f>SUM(L18, N18:O18)</f>
        <v>30</v>
      </c>
      <c r="Q18" s="32" t="n">
        <f>IF($E18=0, "--", ROUND(P18/$E18*100, 2))</f>
        <v>88.24</v>
      </c>
      <c r="R18" s="19" t="n">
        <f>E18-P18</f>
        <v>4</v>
      </c>
      <c r="S18" s="32" t="n">
        <f>IF($E18=0, "--", ROUND(R18/$E18*100, 2))</f>
        <v>11.76</v>
      </c>
      <c r="T18" s="19" t="n">
        <v>4</v>
      </c>
      <c r="U18" s="56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15</v>
      </c>
      <c r="B19" s="19" t="n">
        <v>101</v>
      </c>
      <c r="C19" s="19" t="n">
        <v>9</v>
      </c>
      <c r="D19" s="19" t="n">
        <v>24</v>
      </c>
      <c r="E19" s="19" t="n">
        <f>SUM(B19:D19)</f>
        <v>134</v>
      </c>
      <c r="F19" s="19" t="n">
        <v>17</v>
      </c>
      <c r="G19" s="32" t="n">
        <f>IF($L19=0, "--", ROUND(F19/$L19*100, 2))</f>
        <v>100</v>
      </c>
      <c r="H19" s="19" t="n">
        <v>0</v>
      </c>
      <c r="I19" s="32" t="n">
        <f>IF($L19=0, "--", ROUND(H19/$L19*100, 2))</f>
        <v>0</v>
      </c>
      <c r="J19" s="19" t="n">
        <v>0</v>
      </c>
      <c r="K19" s="32" t="n">
        <f>IF($L19=0, "--", ROUND(J19/$L19*100, 2))</f>
        <v>0</v>
      </c>
      <c r="L19" s="19" t="n">
        <f>SUM(F19, H19, J19)</f>
        <v>17</v>
      </c>
      <c r="M19" s="32" t="n">
        <v>0.68</v>
      </c>
      <c r="N19" s="19" t="n">
        <v>100</v>
      </c>
      <c r="O19" s="19" t="n">
        <v>6</v>
      </c>
      <c r="P19" s="19" t="n">
        <f>SUM(L19, N19:O19)</f>
        <v>123</v>
      </c>
      <c r="Q19" s="32" t="n">
        <f>IF($E19=0, "--", ROUND(P19/$E19*100, 2))</f>
        <v>91.79</v>
      </c>
      <c r="R19" s="19" t="n">
        <f>E19-P19</f>
        <v>11</v>
      </c>
      <c r="S19" s="32" t="n">
        <f>IF($E19=0, "--", ROUND(R19/$E19*100, 2))</f>
        <v>8.21</v>
      </c>
      <c r="T19" s="19" t="n">
        <v>11</v>
      </c>
      <c r="U19" s="56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21</v>
      </c>
      <c r="C20" s="19" t="n">
        <v>8</v>
      </c>
      <c r="D20" s="19" t="n">
        <v>1</v>
      </c>
      <c r="E20" s="19" t="n">
        <f>SUM(B20:D20)</f>
        <v>30</v>
      </c>
      <c r="F20" s="19" t="n">
        <v>2</v>
      </c>
      <c r="G20" s="32" t="n">
        <f>IF($L20=0, "--", ROUND(F20/$L20*100, 2))</f>
        <v>100</v>
      </c>
      <c r="H20" s="19" t="n">
        <v>0</v>
      </c>
      <c r="I20" s="32" t="n">
        <f>IF($L20=0, "--", ROUND(H20/$L20*100, 2))</f>
        <v>0</v>
      </c>
      <c r="J20" s="19" t="n">
        <v>0</v>
      </c>
      <c r="K20" s="32" t="n">
        <f>IF($L20=0, "--", ROUND(J20/$L20*100, 2))</f>
        <v>0</v>
      </c>
      <c r="L20" s="19" t="n">
        <f>SUM(F20, H20, J20)</f>
        <v>2</v>
      </c>
      <c r="M20" s="32" t="n">
        <v>3.25</v>
      </c>
      <c r="N20" s="19" t="n">
        <v>15</v>
      </c>
      <c r="O20" s="19" t="n">
        <v>0</v>
      </c>
      <c r="P20" s="19" t="n">
        <f>SUM(L20, N20:O20)</f>
        <v>17</v>
      </c>
      <c r="Q20" s="32" t="n">
        <f>IF($E20=0, "--", ROUND(P20/$E20*100, 2))</f>
        <v>56.67</v>
      </c>
      <c r="R20" s="19" t="n">
        <f>E20-P20</f>
        <v>13</v>
      </c>
      <c r="S20" s="32" t="n">
        <f>IF($E20=0, "--", ROUND(R20/$E20*100, 2))</f>
        <v>43.33</v>
      </c>
      <c r="T20" s="19" t="n">
        <v>13</v>
      </c>
      <c r="U20" s="56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8"/>
      <c r="B21" s="19"/>
      <c r="C21" s="19"/>
      <c r="D21" s="19"/>
      <c r="E21" s="19"/>
      <c r="F21" s="19"/>
      <c r="G21" s="32"/>
      <c r="H21" s="19"/>
      <c r="I21" s="32"/>
      <c r="J21" s="19"/>
      <c r="K21" s="32"/>
      <c r="L21" s="19"/>
      <c r="M21" s="32"/>
      <c r="N21" s="19"/>
      <c r="O21" s="19"/>
      <c r="P21" s="19"/>
      <c r="Q21" s="32"/>
      <c r="R21" s="19"/>
      <c r="S21" s="32"/>
      <c r="T21" s="19"/>
      <c r="U21" s="56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2"/>
      <c r="H22" s="19"/>
      <c r="I22" s="32"/>
      <c r="J22" s="19"/>
      <c r="K22" s="32"/>
      <c r="L22" s="19"/>
      <c r="M22" s="32"/>
      <c r="N22" s="19"/>
      <c r="O22" s="19"/>
      <c r="P22" s="19"/>
      <c r="Q22" s="32"/>
      <c r="R22" s="19"/>
      <c r="S22" s="32"/>
      <c r="T22" s="19"/>
      <c r="U22" s="56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1"/>
      <c r="C23" s="21"/>
      <c r="D23" s="21"/>
      <c r="E23" s="21"/>
      <c r="F23" s="21"/>
      <c r="G23" s="33"/>
      <c r="H23" s="21"/>
      <c r="I23" s="33"/>
      <c r="J23" s="21"/>
      <c r="K23" s="33"/>
      <c r="L23" s="21"/>
      <c r="M23" s="21"/>
      <c r="N23" s="21"/>
      <c r="O23" s="21"/>
      <c r="P23" s="21"/>
      <c r="Q23" s="33"/>
      <c r="R23" s="21"/>
      <c r="S23" s="33"/>
      <c r="T23" s="21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1"/>
      <c r="C24" s="21"/>
      <c r="D24" s="21"/>
      <c r="E24" s="21"/>
      <c r="F24" s="21"/>
      <c r="G24" s="33"/>
      <c r="H24" s="21"/>
      <c r="I24" s="33"/>
      <c r="J24" s="21"/>
      <c r="K24" s="33"/>
      <c r="L24" s="21"/>
      <c r="M24" s="21"/>
      <c r="N24" s="21"/>
      <c r="O24" s="21"/>
      <c r="P24" s="21"/>
      <c r="Q24" s="33"/>
      <c r="R24" s="21"/>
      <c r="S24" s="33"/>
      <c r="T24" s="21"/>
      <c r="U24" s="57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1"/>
      <c r="C25" s="21"/>
      <c r="D25" s="21"/>
      <c r="E25" s="21"/>
      <c r="F25" s="21"/>
      <c r="G25" s="33"/>
      <c r="H25" s="21"/>
      <c r="I25" s="33"/>
      <c r="J25" s="21"/>
      <c r="K25" s="33"/>
      <c r="L25" s="21"/>
      <c r="M25" s="21"/>
      <c r="N25" s="21"/>
      <c r="O25" s="21"/>
      <c r="P25" s="21"/>
      <c r="Q25" s="33"/>
      <c r="R25" s="21"/>
      <c r="S25" s="33"/>
      <c r="T25" s="21"/>
      <c r="U25" s="57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5"/>
      <c r="D26" s="25"/>
      <c r="E26" s="25"/>
      <c r="F26" s="25"/>
      <c r="G26" s="25"/>
      <c r="H26" s="25"/>
      <c r="I26" s="30"/>
      <c r="J26" s="2"/>
      <c r="K26" s="37"/>
      <c r="L26" s="40"/>
      <c r="M26" s="40"/>
      <c r="N26" s="40"/>
      <c r="O26" s="45"/>
      <c r="P26" s="48" t="s">
        <v>63</v>
      </c>
      <c r="Q26" s="48"/>
      <c r="R26" s="45"/>
      <c r="S26" s="45"/>
      <c r="T26" s="45"/>
      <c r="U26" s="45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9"/>
      <c r="F27" s="29"/>
      <c r="G27" s="34" t="s">
        <v>43</v>
      </c>
      <c r="H27" s="34"/>
      <c r="I27" s="35"/>
      <c r="J27" s="11"/>
      <c r="K27" s="38"/>
      <c r="L27" s="41"/>
      <c r="M27" s="41"/>
      <c r="N27" s="41"/>
      <c r="O27" s="38"/>
      <c r="P27" s="41"/>
      <c r="Q27" s="41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32</v>
      </c>
      <c r="E28" s="12"/>
      <c r="F28" s="12"/>
      <c r="G28" s="35"/>
      <c r="H28" s="11"/>
      <c r="I28" s="12"/>
      <c r="J28" s="34"/>
      <c r="K28" s="12"/>
      <c r="L28" s="12" t="s">
        <v>53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4" t="s">
        <v>44</v>
      </c>
      <c r="H29" s="34"/>
      <c r="I29" s="12"/>
      <c r="J29" s="36"/>
      <c r="K29" s="12"/>
      <c r="L29" s="12"/>
      <c r="M29" s="12"/>
      <c r="N29" s="43"/>
      <c r="O29" s="38"/>
      <c r="P29" s="41"/>
      <c r="Q29" s="41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2" t="s">
        <v>25</v>
      </c>
      <c r="C30" s="22"/>
      <c r="D30" s="27"/>
      <c r="E30" s="27"/>
      <c r="F30" s="27"/>
      <c r="G30" s="27"/>
      <c r="H30" s="27"/>
      <c r="I30" s="27"/>
      <c r="J30" s="27"/>
      <c r="K30" s="39"/>
      <c r="L30" s="27"/>
      <c r="M30" s="27"/>
      <c r="N30" s="27"/>
      <c r="O30" s="38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3" t="s">
        <v>26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5"/>
      <c r="P31" s="11"/>
      <c r="Q31" s="41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D7:D9"/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