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<sst xmlns="http://schemas.openxmlformats.org/spreadsheetml/2006/main" count="78">
  <si>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</si>
  <si>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</si>
  <si>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臺中市沙鹿區公所一般公文統計表</t>
  </si>
  <si>
    <t>中華民國115年9月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</si>
  <si>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</si>
  <si>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</si>
  <si>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</si>
  <si>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</si>
  <si>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</si>
  <si>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</si>
  <si>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</si>
  <si>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</si>
  <si>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</si>
  <si>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</si>
  <si>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</si>
  <si>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</si>
  <si>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</si>
  <si>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</si>
  <si>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</si>
  <si>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</si>
  <si>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</si>
  <si>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</si>
  <si>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</si>
  <si>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</si>
  <si>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</si>
  <si>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</si>
  <si>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</si>
  <si>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</si>
  <si>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</si>
  <si>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</si>
  <si>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</si>
  <si>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</si>
  <si>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</si>
  <si>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</si>
  <si>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</si>
  <si>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</si>
  <si>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</si>
  <si>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</si>
  <si>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</si>
  <si>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</si>
  <si>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</si>
  <si>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</si>
  <si>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</si>
  <si>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</si>
  <si>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</si>
  <si>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</si>
  <si>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</si>
  <si>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</si>
  <si>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</si>
  <si>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</si>
  <si>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</si>
  <si>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</si>
  <si>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</si>
  <si>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</si>
  <si>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</si>
  <si>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</si>
  <si>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0..78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</si>
  <si>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</si>
  <si>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</si>
  <si>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</si>
  <si>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</si>
  <si>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</si>
  <si>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</si>
  <si>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</si>
  <si>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   年10月1日編製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</si>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</sst>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[&gt;0]_-* #,##0.00_-;[&lt;0]&quot;-&quot;* #,##0.00_-;[=0].00_-* &quot;-&quot;_-;.0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6"/>
      <c r="Q1" s="46"/>
      <c r="R1" s="51"/>
      <c r="S1" s="1" t="s">
        <v>69</v>
      </c>
      <c r="T1" s="53" t="s">
        <v>72</v>
      </c>
      <c r="U1" s="53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4"/>
      <c r="P2" s="47"/>
      <c r="Q2" s="47"/>
      <c r="R2" s="52"/>
      <c r="S2" s="1" t="s">
        <v>70</v>
      </c>
      <c r="T2" s="54" t="s">
        <v>73</v>
      </c>
      <c r="U2" s="54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66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57</v>
      </c>
      <c r="O7" s="17" t="s">
        <v>59</v>
      </c>
      <c r="P7" s="16" t="s">
        <v>61</v>
      </c>
      <c r="Q7" s="16"/>
      <c r="R7" s="16" t="s">
        <v>66</v>
      </c>
      <c r="S7" s="16"/>
      <c r="T7" s="17" t="s">
        <v>74</v>
      </c>
      <c r="U7" s="55" t="s">
        <v>76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62</v>
      </c>
      <c r="Q8" s="16"/>
      <c r="R8" s="16" t="s">
        <v>67</v>
      </c>
      <c r="S8" s="16"/>
      <c r="T8" s="17"/>
      <c r="U8" s="55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9" t="s">
        <v>41</v>
      </c>
      <c r="R9" s="17" t="s">
        <v>39</v>
      </c>
      <c r="S9" s="49" t="s">
        <v>41</v>
      </c>
      <c r="T9" s="17"/>
      <c r="U9" s="55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58</v>
      </c>
      <c r="O10" s="17" t="s">
        <v>60</v>
      </c>
      <c r="P10" s="17" t="s">
        <v>63</v>
      </c>
      <c r="Q10" s="50" t="s">
        <v>65</v>
      </c>
      <c r="R10" s="17" t="s">
        <v>68</v>
      </c>
      <c r="S10" s="50" t="s">
        <v>71</v>
      </c>
      <c r="T10" s="17" t="s">
        <v>75</v>
      </c>
      <c r="U10" s="55" t="s">
        <v>77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1709</v>
      </c>
      <c r="C11" s="19" t="n">
        <f>SUM(C12:C20)</f>
        <v>201</v>
      </c>
      <c r="D11" s="19" t="n">
        <f>SUM(D12:D20)</f>
        <v>431</v>
      </c>
      <c r="E11" s="19" t="n">
        <f>SUM(B11:D11)</f>
        <v>2341</v>
      </c>
      <c r="F11" s="19" t="n">
        <f>SUM(F12:F20)</f>
        <v>570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570</v>
      </c>
      <c r="M11" s="42" t="n">
        <v>1.41</v>
      </c>
      <c r="N11" s="19" t="n">
        <f>SUM(N12:N20)</f>
        <v>1393</v>
      </c>
      <c r="O11" s="19" t="n">
        <f>SUM(O12:O20)</f>
        <v>128</v>
      </c>
      <c r="P11" s="19" t="n">
        <f>SUM(L11, N11:O11)</f>
        <v>2091</v>
      </c>
      <c r="Q11" s="31" t="n">
        <f>IF($E11=0, "--", ROUND(P11/$E11*100, 2))</f>
        <v>89.32</v>
      </c>
      <c r="R11" s="19" t="n">
        <f>E11-P11</f>
        <v>250</v>
      </c>
      <c r="S11" s="31" t="n">
        <f>IF($E11=0, "--", ROUND(R11/$E11*100, 2))</f>
        <v>10.68</v>
      </c>
      <c r="T11" s="19" t="n">
        <f>SUM(T12:T20)</f>
        <v>250</v>
      </c>
      <c r="U11" s="56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387</v>
      </c>
      <c r="C12" s="19" t="n">
        <v>61</v>
      </c>
      <c r="D12" s="19" t="n">
        <v>151</v>
      </c>
      <c r="E12" s="19" t="n">
        <f>SUM(B12:D12)</f>
        <v>599</v>
      </c>
      <c r="F12" s="19" t="n">
        <v>167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167</v>
      </c>
      <c r="M12" s="31" t="n">
        <v>0.96</v>
      </c>
      <c r="N12" s="19" t="n">
        <v>370</v>
      </c>
      <c r="O12" s="19" t="n">
        <v>17</v>
      </c>
      <c r="P12" s="19" t="n">
        <f>SUM(L12, N12:O12)</f>
        <v>554</v>
      </c>
      <c r="Q12" s="31" t="n">
        <f>IF($E12=0, "--", ROUND(P12/$E12*100, 2))</f>
        <v>92.49</v>
      </c>
      <c r="R12" s="19" t="n">
        <f>E12-P12</f>
        <v>45</v>
      </c>
      <c r="S12" s="31" t="n">
        <f>IF($E12=0, "--", ROUND(R12/$E12*100, 2))</f>
        <v>7.51</v>
      </c>
      <c r="T12" s="19" t="n">
        <v>45</v>
      </c>
      <c r="U12" s="56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274</v>
      </c>
      <c r="C13" s="19" t="n">
        <v>44</v>
      </c>
      <c r="D13" s="19" t="n">
        <v>55</v>
      </c>
      <c r="E13" s="19" t="n">
        <f>SUM(B13:D13)</f>
        <v>373</v>
      </c>
      <c r="F13" s="19" t="n">
        <v>104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104</v>
      </c>
      <c r="M13" s="31" t="n">
        <v>1.89</v>
      </c>
      <c r="N13" s="19" t="n">
        <v>210</v>
      </c>
      <c r="O13" s="19" t="n">
        <v>6</v>
      </c>
      <c r="P13" s="19" t="n">
        <f>SUM(L13, N13:O13)</f>
        <v>320</v>
      </c>
      <c r="Q13" s="31" t="n">
        <f>IF($E13=0, "--", ROUND(P13/$E13*100, 2))</f>
        <v>85.79</v>
      </c>
      <c r="R13" s="19" t="n">
        <f>E13-P13</f>
        <v>53</v>
      </c>
      <c r="S13" s="31" t="n">
        <f>IF($E13=0, "--", ROUND(R13/$E13*100, 2))</f>
        <v>14.21</v>
      </c>
      <c r="T13" s="19" t="n">
        <v>53</v>
      </c>
      <c r="U13" s="56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599</v>
      </c>
      <c r="C14" s="19" t="n">
        <v>52</v>
      </c>
      <c r="D14" s="19" t="n">
        <v>55</v>
      </c>
      <c r="E14" s="19" t="n">
        <f>SUM(B14:D14)</f>
        <v>706</v>
      </c>
      <c r="F14" s="19" t="n">
        <v>152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152</v>
      </c>
      <c r="M14" s="31" t="n">
        <v>2.07</v>
      </c>
      <c r="N14" s="19" t="n">
        <v>437</v>
      </c>
      <c r="O14" s="19" t="n">
        <v>8</v>
      </c>
      <c r="P14" s="19" t="n">
        <f>SUM(L14, N14:O14)</f>
        <v>597</v>
      </c>
      <c r="Q14" s="31" t="n">
        <f>IF($E14=0, "--", ROUND(P14/$E14*100, 2))</f>
        <v>84.56</v>
      </c>
      <c r="R14" s="19" t="n">
        <f>E14-P14</f>
        <v>109</v>
      </c>
      <c r="S14" s="31" t="n">
        <f>IF($E14=0, "--", ROUND(R14/$E14*100, 2))</f>
        <v>15.44</v>
      </c>
      <c r="T14" s="19" t="n">
        <v>109</v>
      </c>
      <c r="U14" s="56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101</v>
      </c>
      <c r="C15" s="19" t="n">
        <v>4</v>
      </c>
      <c r="D15" s="19" t="n">
        <v>21</v>
      </c>
      <c r="E15" s="19" t="n">
        <f>SUM(B15:D15)</f>
        <v>126</v>
      </c>
      <c r="F15" s="19" t="n">
        <v>50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50</v>
      </c>
      <c r="M15" s="31" t="n">
        <v>1.14</v>
      </c>
      <c r="N15" s="19" t="n">
        <v>65</v>
      </c>
      <c r="O15" s="19" t="n">
        <v>2</v>
      </c>
      <c r="P15" s="19" t="n">
        <f>SUM(L15, N15:O15)</f>
        <v>117</v>
      </c>
      <c r="Q15" s="31" t="n">
        <f>IF($E15=0, "--", ROUND(P15/$E15*100, 2))</f>
        <v>92.86</v>
      </c>
      <c r="R15" s="19" t="n">
        <f>E15-P15</f>
        <v>9</v>
      </c>
      <c r="S15" s="31" t="n">
        <f>IF($E15=0, "--", ROUND(R15/$E15*100, 2))</f>
        <v>7.14</v>
      </c>
      <c r="T15" s="19" t="n">
        <v>9</v>
      </c>
      <c r="U15" s="56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152</v>
      </c>
      <c r="C16" s="19" t="n">
        <v>10</v>
      </c>
      <c r="D16" s="19" t="n">
        <v>27</v>
      </c>
      <c r="E16" s="19" t="n">
        <f>SUM(B16:D16)</f>
        <v>189</v>
      </c>
      <c r="F16" s="19" t="n">
        <v>50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50</v>
      </c>
      <c r="M16" s="31" t="n">
        <v>0.78</v>
      </c>
      <c r="N16" s="19" t="n">
        <v>129</v>
      </c>
      <c r="O16" s="19" t="n">
        <v>0</v>
      </c>
      <c r="P16" s="19" t="n">
        <f>SUM(L16, N16:O16)</f>
        <v>179</v>
      </c>
      <c r="Q16" s="31" t="n">
        <f>IF($E16=0, "--", ROUND(P16/$E16*100, 2))</f>
        <v>94.71</v>
      </c>
      <c r="R16" s="19" t="n">
        <f>E16-P16</f>
        <v>10</v>
      </c>
      <c r="S16" s="31" t="n">
        <f>IF($E16=0, "--", ROUND(R16/$E16*100, 2))</f>
        <v>5.29</v>
      </c>
      <c r="T16" s="19" t="n">
        <v>10</v>
      </c>
      <c r="U16" s="56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96</v>
      </c>
      <c r="C17" s="19" t="n">
        <v>6</v>
      </c>
      <c r="D17" s="19" t="n">
        <v>111</v>
      </c>
      <c r="E17" s="19" t="n">
        <f>SUM(B17:D17)</f>
        <v>213</v>
      </c>
      <c r="F17" s="19" t="n">
        <v>40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40</v>
      </c>
      <c r="M17" s="31" t="s">
        <v>56</v>
      </c>
      <c r="N17" s="19" t="n">
        <v>74</v>
      </c>
      <c r="O17" s="19" t="n">
        <v>89</v>
      </c>
      <c r="P17" s="19" t="n">
        <f>SUM(L17, N17:O17)</f>
        <v>203</v>
      </c>
      <c r="Q17" s="31" t="n">
        <f>IF($E17=0, "--", ROUND(P17/$E17*100, 2))</f>
        <v>95.31</v>
      </c>
      <c r="R17" s="19" t="n">
        <f>E17-P17</f>
        <v>10</v>
      </c>
      <c r="S17" s="31" t="n">
        <f>IF($E17=0, "--", ROUND(R17/$E17*100, 2))</f>
        <v>4.69</v>
      </c>
      <c r="T17" s="19" t="n">
        <v>10</v>
      </c>
      <c r="U17" s="56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21</v>
      </c>
      <c r="C18" s="19" t="n">
        <v>1</v>
      </c>
      <c r="D18" s="19" t="n">
        <v>2</v>
      </c>
      <c r="E18" s="19" t="n">
        <f>SUM(B18:D18)</f>
        <v>24</v>
      </c>
      <c r="F18" s="19" t="n">
        <v>1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1</v>
      </c>
      <c r="M18" s="31" t="n">
        <v>1</v>
      </c>
      <c r="N18" s="19" t="n">
        <v>19</v>
      </c>
      <c r="O18" s="19" t="n">
        <v>2</v>
      </c>
      <c r="P18" s="19" t="n">
        <f>SUM(L18, N18:O18)</f>
        <v>22</v>
      </c>
      <c r="Q18" s="31" t="n">
        <f>IF($E18=0, "--", ROUND(P18/$E18*100, 2))</f>
        <v>91.67</v>
      </c>
      <c r="R18" s="19" t="n">
        <f>E18-P18</f>
        <v>2</v>
      </c>
      <c r="S18" s="31" t="n">
        <f>IF($E18=0, "--", ROUND(R18/$E18*100, 2))</f>
        <v>8.33</v>
      </c>
      <c r="T18" s="19" t="n">
        <v>2</v>
      </c>
      <c r="U18" s="56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65</v>
      </c>
      <c r="C19" s="19" t="n">
        <v>11</v>
      </c>
      <c r="D19" s="19" t="n">
        <v>9</v>
      </c>
      <c r="E19" s="19" t="n">
        <f>SUM(B19:D19)</f>
        <v>85</v>
      </c>
      <c r="F19" s="19" t="n">
        <v>6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6</v>
      </c>
      <c r="M19" s="31" t="n">
        <v>0.58</v>
      </c>
      <c r="N19" s="19" t="n">
        <v>66</v>
      </c>
      <c r="O19" s="19" t="n">
        <v>4</v>
      </c>
      <c r="P19" s="19" t="n">
        <f>SUM(L19, N19:O19)</f>
        <v>76</v>
      </c>
      <c r="Q19" s="31" t="n">
        <f>IF($E19=0, "--", ROUND(P19/$E19*100, 2))</f>
        <v>89.41</v>
      </c>
      <c r="R19" s="19" t="n">
        <f>E19-P19</f>
        <v>9</v>
      </c>
      <c r="S19" s="31" t="n">
        <f>IF($E19=0, "--", ROUND(R19/$E19*100, 2))</f>
        <v>10.59</v>
      </c>
      <c r="T19" s="19" t="n">
        <v>9</v>
      </c>
      <c r="U19" s="56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14</v>
      </c>
      <c r="C20" s="19" t="n">
        <v>12</v>
      </c>
      <c r="D20" s="19" t="n">
        <v>0</v>
      </c>
      <c r="E20" s="19" t="n">
        <f>SUM(B20:D20)</f>
        <v>26</v>
      </c>
      <c r="F20" s="19" t="n">
        <v>0</v>
      </c>
      <c r="G20" s="31" t="str">
        <f>IF($L20=0, "--", ROUND(F20/$L20*100, 2))</f>
        <v>--</v>
      </c>
      <c r="H20" s="19" t="n">
        <v>0</v>
      </c>
      <c r="I20" s="31" t="str">
        <f>IF($L20=0, "--", ROUND(H20/$L20*100, 2))</f>
        <v>--</v>
      </c>
      <c r="J20" s="19" t="n">
        <v>0</v>
      </c>
      <c r="K20" s="31" t="str">
        <f>IF($L20=0, "--", ROUND(J20/$L20*100, 2))</f>
        <v>--</v>
      </c>
      <c r="L20" s="19" t="n">
        <f>SUM(F20, H20, J20)</f>
        <v>0</v>
      </c>
      <c r="M20" s="31" t="n">
        <v>0</v>
      </c>
      <c r="N20" s="19" t="n">
        <v>23</v>
      </c>
      <c r="O20" s="19" t="n">
        <v>0</v>
      </c>
      <c r="P20" s="19" t="n">
        <f>SUM(L20, N20:O20)</f>
        <v>23</v>
      </c>
      <c r="Q20" s="31" t="n">
        <f>IF($E20=0, "--", ROUND(P20/$E20*100, 2))</f>
        <v>88.46</v>
      </c>
      <c r="R20" s="19" t="n">
        <f>E20-P20</f>
        <v>3</v>
      </c>
      <c r="S20" s="31" t="n">
        <f>IF($E20=0, "--", ROUND(R20/$E20*100, 2))</f>
        <v>11.54</v>
      </c>
      <c r="T20" s="19" t="n">
        <v>3</v>
      </c>
      <c r="U20" s="56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6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6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7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5"/>
      <c r="P26" s="48" t="s">
        <v>64</v>
      </c>
      <c r="Q26" s="48"/>
      <c r="R26" s="45"/>
      <c r="S26" s="45"/>
      <c r="T26" s="45"/>
      <c r="U26" s="45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3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