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<sst xmlns="http://schemas.openxmlformats.org/spreadsheetml/2006/main" count="80">
  <si>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</si>
  <si>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</si>
  <si>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臺中市清水區公所一般公文統計表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</si>
  <si>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</si>
  <si>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</si>
  <si>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</si>
  <si>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</si>
  <si>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</si>
  <si>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</si>
  <si>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</si>
  <si>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</si>
  <si>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</si>
  <si>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</si>
  <si>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</si>
  <si>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</si>
  <si>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</si>
  <si>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</si>
  <si>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</si>
  <si>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</si>
  <si>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</si>
  <si>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</si>
  <si>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</si>
  <si>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</si>
  <si>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</si>
  <si>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</si>
  <si>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</si>
  <si>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</si>
  <si>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</si>
  <si>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</si>
  <si>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</si>
  <si>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</si>
  <si>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</si>
  <si>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</si>
  <si>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</si>
  <si>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</si>
  <si>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</si>
  <si>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</si>
  <si>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</si>
  <si>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</si>
  <si>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</si>
  <si>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</si>
  <si>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</si>
  <si>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</si>
  <si>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</si>
  <si>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</si>
  <si>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</si>
  <si>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</si>
  <si>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</si>
  <si>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</si>
  <si>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</si>
  <si>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</si>
  <si>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</si>
  <si>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</si>
  <si>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</si>
  <si>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</si>
  <si>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</si>
  <si>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</si>
  <si>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</si>
  <si>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</si>
  <si>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</si>
  <si>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</si>
  <si>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</si>
  <si>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</si>
  <si>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</si>
  <si>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</si>
  <si>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</si>
  <si>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1 月 5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</si>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</sst>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2" sqref="K12:K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71</v>
      </c>
      <c r="T1" s="50" t="s">
        <v>74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72</v>
      </c>
      <c r="T2" s="51" t="s">
        <v>75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2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.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.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68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3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57</v>
      </c>
      <c r="N7" s="15" t="s">
        <v>59</v>
      </c>
      <c r="O7" s="15" t="s">
        <v>61</v>
      </c>
      <c r="P7" s="14" t="s">
        <v>63</v>
      </c>
      <c r="Q7" s="14"/>
      <c r="R7" s="14" t="s">
        <v>68</v>
      </c>
      <c r="S7" s="14"/>
      <c r="T7" s="15" t="s">
        <v>76</v>
      </c>
      <c r="U7" s="52" t="s">
        <v>78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48</v>
      </c>
      <c r="I8" s="14"/>
      <c r="J8" s="14" t="s">
        <v>51</v>
      </c>
      <c r="K8" s="14"/>
      <c r="L8" s="25" t="s">
        <v>54</v>
      </c>
      <c r="M8" s="39"/>
      <c r="N8" s="15"/>
      <c r="O8" s="15"/>
      <c r="P8" s="14" t="s">
        <v>64</v>
      </c>
      <c r="Q8" s="14"/>
      <c r="R8" s="14" t="s">
        <v>69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2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3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49</v>
      </c>
      <c r="I10" s="28" t="s">
        <v>50</v>
      </c>
      <c r="J10" s="16" t="s">
        <v>52</v>
      </c>
      <c r="K10" s="28" t="s">
        <v>53</v>
      </c>
      <c r="L10" s="15" t="s">
        <v>55</v>
      </c>
      <c r="M10" s="15" t="s">
        <v>58</v>
      </c>
      <c r="N10" s="15" t="s">
        <v>60</v>
      </c>
      <c r="O10" s="15" t="s">
        <v>62</v>
      </c>
      <c r="P10" s="15" t="s">
        <v>65</v>
      </c>
      <c r="Q10" s="47" t="s">
        <v>67</v>
      </c>
      <c r="R10" s="15" t="s">
        <v>70</v>
      </c>
      <c r="S10" s="47" t="s">
        <v>73</v>
      </c>
      <c r="T10" s="15" t="s">
        <v>77</v>
      </c>
      <c r="U10" s="52" t="s">
        <v>79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1931</v>
      </c>
      <c r="C11" s="17" t="n">
        <v>149</v>
      </c>
      <c r="D11" s="17" t="n">
        <v>484</v>
      </c>
      <c r="E11" s="17" t="n">
        <f>SUM(B11:D11)</f>
        <v>2564</v>
      </c>
      <c r="F11" s="17" t="n">
        <v>852</v>
      </c>
      <c r="G11" s="29" t="n">
        <f>IF($L11=0, "--", ROUND(F11/$L11*100, 2))</f>
        <v>100</v>
      </c>
      <c r="H11" s="17" t="n">
        <v>0</v>
      </c>
      <c r="I11" s="29" t="n">
        <v>0</v>
      </c>
      <c r="J11" s="17" t="n">
        <v>0</v>
      </c>
      <c r="K11" s="29" t="n">
        <v>0</v>
      </c>
      <c r="L11" s="17" t="n">
        <f>SUM(F11, H11, J11)</f>
        <v>852</v>
      </c>
      <c r="M11" s="29" t="n">
        <v>1.22</v>
      </c>
      <c r="N11" s="17" t="n">
        <v>1415</v>
      </c>
      <c r="O11" s="17" t="n">
        <v>49</v>
      </c>
      <c r="P11" s="17" t="n">
        <f>SUM(L11, N11:O11)</f>
        <v>2316</v>
      </c>
      <c r="Q11" s="29" t="n">
        <f>IF($E11=0, "--", ROUND(P11/$E11*100, 2))</f>
        <v>90.33</v>
      </c>
      <c r="R11" s="17" t="n">
        <f>E11-P11</f>
        <v>248</v>
      </c>
      <c r="S11" s="29" t="n">
        <f>IF($E11=0, "--", ROUND(R11/$E11*100, 2))</f>
        <v>9.67</v>
      </c>
      <c r="T11" s="17" t="n">
        <v>248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95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29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95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29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95" customHeight="true">
      <c r="A14" s="8" t="s">
        <v>10</v>
      </c>
      <c r="B14" s="17" t="n">
        <v>537</v>
      </c>
      <c r="C14" s="17" t="n">
        <v>22</v>
      </c>
      <c r="D14" s="17" t="n">
        <v>74</v>
      </c>
      <c r="E14" s="17" t="n">
        <f>SUM(B14:D14)</f>
        <v>633</v>
      </c>
      <c r="F14" s="17" t="n">
        <v>221</v>
      </c>
      <c r="G14" s="29" t="n">
        <f>IF($L14=0, "--", ROUND(F14/$L14*100, 2))</f>
        <v>100</v>
      </c>
      <c r="H14" s="17" t="n">
        <v>0</v>
      </c>
      <c r="I14" s="29" t="n">
        <v>0</v>
      </c>
      <c r="J14" s="17" t="n">
        <v>0</v>
      </c>
      <c r="K14" s="29" t="n">
        <v>0</v>
      </c>
      <c r="L14" s="17" t="n">
        <f>SUM(F14, H14, J14)</f>
        <v>221</v>
      </c>
      <c r="M14" s="29" t="n">
        <v>1.25</v>
      </c>
      <c r="N14" s="17" t="n">
        <v>361</v>
      </c>
      <c r="O14" s="17" t="n">
        <v>10</v>
      </c>
      <c r="P14" s="17" t="n">
        <v>592</v>
      </c>
      <c r="Q14" s="29" t="n">
        <f>IF($E14=0, "--", ROUND(P14/$E14*100, 2))</f>
        <v>93.52</v>
      </c>
      <c r="R14" s="17" t="n">
        <f>E14-P14</f>
        <v>41</v>
      </c>
      <c r="S14" s="29" t="n">
        <f>IF($E14=0, "--", ROUND(R14/$E14*100, 2))</f>
        <v>6.48</v>
      </c>
      <c r="T14" s="17" t="n">
        <v>41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95" customHeight="true">
      <c r="A15" s="8" t="s">
        <v>11</v>
      </c>
      <c r="B15" s="17" t="n">
        <v>196</v>
      </c>
      <c r="C15" s="17" t="n">
        <v>35</v>
      </c>
      <c r="D15" s="17" t="n">
        <v>33</v>
      </c>
      <c r="E15" s="17" t="n">
        <v>264</v>
      </c>
      <c r="F15" s="17" t="n">
        <v>69</v>
      </c>
      <c r="G15" s="29" t="n">
        <f>IF($L15=0, "--", ROUND(F15/$L15*100, 2))</f>
        <v>100</v>
      </c>
      <c r="H15" s="17" t="n">
        <v>0</v>
      </c>
      <c r="I15" s="29" t="n">
        <v>0</v>
      </c>
      <c r="J15" s="17" t="n">
        <v>0</v>
      </c>
      <c r="K15" s="29" t="n">
        <v>0</v>
      </c>
      <c r="L15" s="17" t="n">
        <f>SUM(F15, H15, J15)</f>
        <v>69</v>
      </c>
      <c r="M15" s="29" t="n">
        <v>1.68</v>
      </c>
      <c r="N15" s="17" t="n">
        <v>151</v>
      </c>
      <c r="O15" s="17" t="n">
        <v>0</v>
      </c>
      <c r="P15" s="17" t="n">
        <f>SUM(L15, N15:O15)</f>
        <v>220</v>
      </c>
      <c r="Q15" s="29" t="n">
        <f>IF($E15=0, "--", ROUND(P15/$E15*100, 2))</f>
        <v>83.33</v>
      </c>
      <c r="R15" s="17" t="n">
        <f>E15-P15</f>
        <v>44</v>
      </c>
      <c r="S15" s="29" t="n">
        <f>IF($E15=0, "--", ROUND(R15/$E15*100, 2))</f>
        <v>16.67</v>
      </c>
      <c r="T15" s="17" t="n">
        <v>44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95" customHeight="true">
      <c r="A16" s="8" t="s">
        <v>12</v>
      </c>
      <c r="B16" s="17" t="n">
        <v>281</v>
      </c>
      <c r="C16" s="17" t="n">
        <v>21</v>
      </c>
      <c r="D16" s="17" t="n">
        <v>41</v>
      </c>
      <c r="E16" s="17" t="n">
        <f>SUM(B16:D16)</f>
        <v>343</v>
      </c>
      <c r="F16" s="17" t="n">
        <v>118</v>
      </c>
      <c r="G16" s="29" t="n">
        <f>IF($L16=0, "--", ROUND(F16/$L16*100, 2))</f>
        <v>100</v>
      </c>
      <c r="H16" s="17" t="n">
        <v>0</v>
      </c>
      <c r="I16" s="29" t="n">
        <v>0</v>
      </c>
      <c r="J16" s="17" t="n">
        <v>0</v>
      </c>
      <c r="K16" s="29" t="n">
        <v>0</v>
      </c>
      <c r="L16" s="17" t="n">
        <f>SUM(F16, H16, J16)</f>
        <v>118</v>
      </c>
      <c r="M16" s="29" t="n">
        <v>1.33</v>
      </c>
      <c r="N16" s="17" t="n">
        <v>200</v>
      </c>
      <c r="O16" s="17" t="n">
        <v>3</v>
      </c>
      <c r="P16" s="17" t="n">
        <v>321</v>
      </c>
      <c r="Q16" s="29" t="n">
        <f>IF($E16=0, "--", ROUND(P16/$E16*100, 2))</f>
        <v>93.59</v>
      </c>
      <c r="R16" s="17" t="n">
        <f>E16-P16</f>
        <v>22</v>
      </c>
      <c r="S16" s="29" t="n">
        <f>IF($E16=0, "--", ROUND(R16/$E16*100, 2))</f>
        <v>6.41</v>
      </c>
      <c r="T16" s="17" t="n">
        <v>22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95" customHeight="true">
      <c r="A17" s="8" t="s">
        <v>13</v>
      </c>
      <c r="B17" s="17" t="n">
        <v>329</v>
      </c>
      <c r="C17" s="17" t="n">
        <v>24</v>
      </c>
      <c r="D17" s="17" t="n">
        <v>137</v>
      </c>
      <c r="E17" s="17" t="n">
        <f>SUM(B17:D17)</f>
        <v>490</v>
      </c>
      <c r="F17" s="17" t="n">
        <v>219</v>
      </c>
      <c r="G17" s="29" t="n">
        <f>IF($L17=0, "--", ROUND(F17/$L17*100, 2))</f>
        <v>100</v>
      </c>
      <c r="H17" s="17" t="n">
        <v>0</v>
      </c>
      <c r="I17" s="29" t="n">
        <v>0</v>
      </c>
      <c r="J17" s="17" t="n">
        <v>0</v>
      </c>
      <c r="K17" s="29" t="n">
        <v>0</v>
      </c>
      <c r="L17" s="17" t="n">
        <f>SUM(F17, H17, J17)</f>
        <v>219</v>
      </c>
      <c r="M17" s="29" t="n">
        <v>1.18</v>
      </c>
      <c r="N17" s="17" t="n">
        <v>205</v>
      </c>
      <c r="O17" s="17" t="n">
        <v>0</v>
      </c>
      <c r="P17" s="17" t="n">
        <f>SUM(L17, N17:O17)</f>
        <v>424</v>
      </c>
      <c r="Q17" s="29" t="n">
        <f>IF($E17=0, "--", ROUND(P17/$E17*100, 2))</f>
        <v>86.53</v>
      </c>
      <c r="R17" s="17" t="n">
        <f>E17-P17</f>
        <v>66</v>
      </c>
      <c r="S17" s="29" t="n">
        <f>IF($E17=0, "--", ROUND(R17/$E17*100, 2))</f>
        <v>13.47</v>
      </c>
      <c r="T17" s="17" t="n">
        <v>66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95" customHeight="true">
      <c r="A18" s="8" t="s">
        <v>14</v>
      </c>
      <c r="B18" s="17" t="n">
        <v>167</v>
      </c>
      <c r="C18" s="17" t="n">
        <v>12</v>
      </c>
      <c r="D18" s="17" t="n">
        <v>34</v>
      </c>
      <c r="E18" s="17" t="n">
        <v>213</v>
      </c>
      <c r="F18" s="17" t="n">
        <v>54</v>
      </c>
      <c r="G18" s="29" t="n">
        <f>IF($L18=0, "--", ROUND(F18/$L18*100, 2))</f>
        <v>100</v>
      </c>
      <c r="H18" s="17" t="n">
        <v>0</v>
      </c>
      <c r="I18" s="29" t="n">
        <v>0</v>
      </c>
      <c r="J18" s="17" t="n">
        <v>0</v>
      </c>
      <c r="K18" s="29" t="n">
        <v>0</v>
      </c>
      <c r="L18" s="17" t="n">
        <f>SUM(F18, H18, J18)</f>
        <v>54</v>
      </c>
      <c r="M18" s="29" t="n">
        <v>1.02</v>
      </c>
      <c r="N18" s="17" t="n">
        <v>142</v>
      </c>
      <c r="O18" s="17" t="n">
        <v>0</v>
      </c>
      <c r="P18" s="17" t="n">
        <f>SUM(L18, N18:O18)</f>
        <v>196</v>
      </c>
      <c r="Q18" s="29" t="n">
        <f>IF($E18=0, "--", ROUND(P18/$E18*100, 2))</f>
        <v>92.02</v>
      </c>
      <c r="R18" s="17" t="n">
        <f>E18-P18</f>
        <v>17</v>
      </c>
      <c r="S18" s="29" t="n">
        <f>IF($E18=0, "--", ROUND(R18/$E18*100, 2))</f>
        <v>7.98</v>
      </c>
      <c r="T18" s="17" t="n">
        <v>17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95" customHeight="true">
      <c r="A19" s="8" t="s">
        <v>15</v>
      </c>
      <c r="B19" s="17" t="n">
        <v>253</v>
      </c>
      <c r="C19" s="17" t="n">
        <v>24</v>
      </c>
      <c r="D19" s="17" t="n">
        <v>105</v>
      </c>
      <c r="E19" s="17" t="n">
        <f>SUM(B19:D19)</f>
        <v>382</v>
      </c>
      <c r="F19" s="17" t="n">
        <v>134</v>
      </c>
      <c r="G19" s="29" t="n">
        <f>IF($L19=0, "--", ROUND(F19/$L19*100, 2))</f>
        <v>100</v>
      </c>
      <c r="H19" s="17" t="n">
        <v>0</v>
      </c>
      <c r="I19" s="29" t="n">
        <v>0</v>
      </c>
      <c r="J19" s="17" t="n">
        <v>0</v>
      </c>
      <c r="K19" s="29" t="n">
        <v>0</v>
      </c>
      <c r="L19" s="17" t="n">
        <f>SUM(F19, H19, J19)</f>
        <v>134</v>
      </c>
      <c r="M19" s="29" t="n">
        <v>1.07</v>
      </c>
      <c r="N19" s="17" t="n">
        <v>203</v>
      </c>
      <c r="O19" s="17" t="n">
        <v>14</v>
      </c>
      <c r="P19" s="17" t="n">
        <v>351</v>
      </c>
      <c r="Q19" s="29" t="n">
        <f>IF($E19=0, "--", ROUND(P19/$E19*100, 2))</f>
        <v>91.88</v>
      </c>
      <c r="R19" s="17" t="n">
        <f>E19-P19</f>
        <v>31</v>
      </c>
      <c r="S19" s="29" t="n">
        <f>IF($E19=0, "--", ROUND(R19/$E19*100, 2))</f>
        <v>8.12</v>
      </c>
      <c r="T19" s="17" t="n">
        <v>31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95" customHeight="true">
      <c r="A20" s="8" t="s">
        <v>16</v>
      </c>
      <c r="B20" s="17" t="n">
        <v>116</v>
      </c>
      <c r="C20" s="17" t="n">
        <v>5</v>
      </c>
      <c r="D20" s="17" t="n">
        <v>56</v>
      </c>
      <c r="E20" s="17" t="n">
        <f>SUM(B20:D20)</f>
        <v>177</v>
      </c>
      <c r="F20" s="17" t="n">
        <v>34</v>
      </c>
      <c r="G20" s="29" t="n">
        <f>IF($L20=0, "--", ROUND(F20/$L20*100, 2))</f>
        <v>100</v>
      </c>
      <c r="H20" s="17" t="n">
        <v>0</v>
      </c>
      <c r="I20" s="29" t="n">
        <v>0</v>
      </c>
      <c r="J20" s="17" t="n">
        <v>0</v>
      </c>
      <c r="K20" s="29" t="n">
        <v>0</v>
      </c>
      <c r="L20" s="17" t="n">
        <f>SUM(F20, H20, J20)</f>
        <v>34</v>
      </c>
      <c r="M20" s="29" t="n">
        <v>0.79</v>
      </c>
      <c r="N20" s="17" t="n">
        <v>104</v>
      </c>
      <c r="O20" s="17" t="n">
        <v>19</v>
      </c>
      <c r="P20" s="17" t="n">
        <f>SUM(L20, N20:O20)</f>
        <v>157</v>
      </c>
      <c r="Q20" s="29" t="n">
        <f>IF($E20=0, "--", ROUND(P20/$E20*100, 2))</f>
        <v>88.7</v>
      </c>
      <c r="R20" s="17" t="n">
        <f>E20-P20</f>
        <v>20</v>
      </c>
      <c r="S20" s="29" t="n">
        <f>IF($E20=0, "--", ROUND(R20/$E20*100, 2))</f>
        <v>11.3</v>
      </c>
      <c r="T20" s="17" t="n">
        <v>20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95" customHeight="true">
      <c r="A21" s="8" t="s">
        <v>17</v>
      </c>
      <c r="B21" s="17" t="n">
        <v>39</v>
      </c>
      <c r="C21" s="17" t="n">
        <v>4</v>
      </c>
      <c r="D21" s="17" t="n">
        <v>3</v>
      </c>
      <c r="E21" s="17" t="n">
        <f>SUM(B21:D21)</f>
        <v>46</v>
      </c>
      <c r="F21" s="17" t="n">
        <v>3</v>
      </c>
      <c r="G21" s="29" t="n">
        <f>IF($L21=0, "--", ROUND(F21/$L21*100, 2))</f>
        <v>100</v>
      </c>
      <c r="H21" s="17" t="n">
        <v>0</v>
      </c>
      <c r="I21" s="29" t="n">
        <v>0</v>
      </c>
      <c r="J21" s="17" t="n">
        <v>0</v>
      </c>
      <c r="K21" s="29" t="n">
        <v>0</v>
      </c>
      <c r="L21" s="17" t="n">
        <f>SUM(F21, H21, J21)</f>
        <v>3</v>
      </c>
      <c r="M21" s="29" t="n">
        <v>2.67</v>
      </c>
      <c r="N21" s="17" t="n">
        <v>38</v>
      </c>
      <c r="O21" s="17" t="n">
        <v>2</v>
      </c>
      <c r="P21" s="17" t="n">
        <f>SUM(L21, N21:O21)</f>
        <v>43</v>
      </c>
      <c r="Q21" s="29" t="n">
        <f>IF($E21=0, "--", ROUND(P21/$E21*100, 2))</f>
        <v>93.48</v>
      </c>
      <c r="R21" s="17" t="n">
        <f>E21-P21</f>
        <v>3</v>
      </c>
      <c r="S21" s="29" t="n">
        <f>IF($E21=0, "--", ROUND(R21/$E21*100, 2))</f>
        <v>6.52</v>
      </c>
      <c r="T21" s="17" t="n">
        <v>3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95" customHeight="true">
      <c r="A22" s="8" t="s">
        <v>18</v>
      </c>
      <c r="B22" s="17" t="n">
        <v>13</v>
      </c>
      <c r="C22" s="17" t="n">
        <v>2</v>
      </c>
      <c r="D22" s="17" t="n">
        <v>1</v>
      </c>
      <c r="E22" s="17" t="n">
        <f>SUM(B22:D22)</f>
        <v>16</v>
      </c>
      <c r="F22" s="17" t="n">
        <v>0</v>
      </c>
      <c r="G22" s="29" t="s">
        <v>45</v>
      </c>
      <c r="H22" s="17" t="n">
        <v>0</v>
      </c>
      <c r="I22" s="29" t="s">
        <v>45</v>
      </c>
      <c r="J22" s="17" t="n">
        <v>0</v>
      </c>
      <c r="K22" s="29" t="str">
        <f>IF($L22=0, "--", ROUND(J22/$L22*100, 2))</f>
        <v>--</v>
      </c>
      <c r="L22" s="17" t="n">
        <v>0</v>
      </c>
      <c r="M22" s="29" t="n">
        <v>0</v>
      </c>
      <c r="N22" s="17" t="n">
        <v>11</v>
      </c>
      <c r="O22" s="17" t="n">
        <v>1</v>
      </c>
      <c r="P22" s="17" t="n">
        <v>12</v>
      </c>
      <c r="Q22" s="29" t="n">
        <f>IF($E22=0, "--", ROUND(P22/$E22*100, 2))</f>
        <v>75</v>
      </c>
      <c r="R22" s="17" t="n">
        <f>E22-P22</f>
        <v>4</v>
      </c>
      <c r="S22" s="29" t="n">
        <f>IF($E22=0, "--", ROUND(R22/$E22*100, 2))</f>
        <v>25</v>
      </c>
      <c r="T22" s="17" t="n">
        <v>4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95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95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95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66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46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56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47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