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<sst xmlns="http://schemas.openxmlformats.org/spreadsheetml/2006/main" count="81">
  <si>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</si>
  <si>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</si>
  <si>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臺中市清水區公所一般公文統計表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</si>
  <si>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</si>
  <si>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</si>
  <si>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</si>
  <si>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</si>
  <si>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</si>
  <si>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</si>
  <si>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</si>
  <si>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</si>
  <si>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</si>
  <si>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</si>
  <si>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</si>
  <si>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</si>
  <si>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</si>
  <si>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</si>
  <si>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</si>
  <si>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</si>
  <si>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</si>
  <si>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</si>
  <si>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</si>
  <si>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</si>
  <si>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</si>
  <si>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</si>
  <si>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</si>
  <si>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</si>
  <si>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-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</si>
  <si>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</si>
  <si>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</si>
  <si>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</si>
  <si>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</si>
  <si>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</si>
  <si>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</si>
  <si>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</si>
  <si>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</si>
  <si>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</si>
  <si>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</si>
  <si>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</si>
  <si>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</si>
  <si>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</si>
  <si>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</si>
  <si>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</si>
  <si>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</si>
  <si>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</si>
  <si>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</si>
  <si>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</si>
  <si>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</si>
  <si>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</si>
  <si>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</si>
  <si>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</si>
  <si>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</si>
  <si>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</si>
  <si>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</si>
  <si>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</si>
  <si>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</si>
  <si>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</si>
  <si>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</si>
  <si>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</si>
  <si>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</si>
  <si>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</si>
  <si>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</si>
  <si>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</si>
  <si>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</si>
  <si>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</si>
  <si>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</si>
  <si>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</si>
  <si>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年  2 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</si>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</sst>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_-* #,##0.0_-;\-* #,##0.0_-;_-* &quot;-&quot;_-;_-@_-" numFmtId="201"/>
    <numFmt formatCode="_-* #,##0.00_-;\-* #,##0.00_-;_-* &quot;-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2" fontId="7" borderId="1" xfId="0" applyNumberFormat="true" applyFont="true" applyBorder="true">
      <alignment horizontal="right" vertical="center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16" sqref="V16:V1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2.49218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3.210937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4"/>
      <c r="Q1" s="44"/>
      <c r="R1" s="50"/>
      <c r="S1" s="1" t="s">
        <v>72</v>
      </c>
      <c r="T1" s="52" t="s">
        <v>75</v>
      </c>
      <c r="U1" s="52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30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2"/>
      <c r="P2" s="45"/>
      <c r="Q2" s="45"/>
      <c r="R2" s="51"/>
      <c r="S2" s="1" t="s">
        <v>73</v>
      </c>
      <c r="T2" s="53" t="s">
        <v>76</v>
      </c>
      <c r="U2" s="53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3"/>
      <c r="S3" s="43"/>
      <c r="T3" s="43"/>
      <c r="U3" s="43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39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69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31</v>
      </c>
      <c r="D7" s="15" t="s">
        <v>33</v>
      </c>
      <c r="E7" s="15" t="s">
        <v>36</v>
      </c>
      <c r="F7" s="14" t="s">
        <v>40</v>
      </c>
      <c r="G7" s="14"/>
      <c r="H7" s="14"/>
      <c r="I7" s="14"/>
      <c r="J7" s="14"/>
      <c r="K7" s="14"/>
      <c r="L7" s="15" t="s">
        <v>42</v>
      </c>
      <c r="M7" s="39" t="s">
        <v>58</v>
      </c>
      <c r="N7" s="15" t="s">
        <v>60</v>
      </c>
      <c r="O7" s="15" t="s">
        <v>62</v>
      </c>
      <c r="P7" s="14" t="s">
        <v>64</v>
      </c>
      <c r="Q7" s="14"/>
      <c r="R7" s="14" t="s">
        <v>69</v>
      </c>
      <c r="S7" s="14"/>
      <c r="T7" s="15" t="s">
        <v>77</v>
      </c>
      <c r="U7" s="54" t="s">
        <v>79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37</v>
      </c>
      <c r="F8" s="14" t="s">
        <v>41</v>
      </c>
      <c r="G8" s="14"/>
      <c r="H8" s="14" t="s">
        <v>49</v>
      </c>
      <c r="I8" s="14"/>
      <c r="J8" s="14" t="s">
        <v>52</v>
      </c>
      <c r="K8" s="14"/>
      <c r="L8" s="25" t="s">
        <v>55</v>
      </c>
      <c r="M8" s="39"/>
      <c r="N8" s="15"/>
      <c r="O8" s="15"/>
      <c r="P8" s="14" t="s">
        <v>65</v>
      </c>
      <c r="Q8" s="14"/>
      <c r="R8" s="14" t="s">
        <v>70</v>
      </c>
      <c r="S8" s="14"/>
      <c r="T8" s="15"/>
      <c r="U8" s="54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42</v>
      </c>
      <c r="G9" s="14" t="s">
        <v>44</v>
      </c>
      <c r="H9" s="15" t="s">
        <v>42</v>
      </c>
      <c r="I9" s="14" t="s">
        <v>44</v>
      </c>
      <c r="J9" s="15" t="s">
        <v>42</v>
      </c>
      <c r="K9" s="14" t="s">
        <v>44</v>
      </c>
      <c r="L9" s="25"/>
      <c r="M9" s="39"/>
      <c r="N9" s="15"/>
      <c r="O9" s="15"/>
      <c r="P9" s="15" t="s">
        <v>42</v>
      </c>
      <c r="Q9" s="47" t="s">
        <v>44</v>
      </c>
      <c r="R9" s="15" t="s">
        <v>42</v>
      </c>
      <c r="S9" s="47" t="s">
        <v>44</v>
      </c>
      <c r="T9" s="15"/>
      <c r="U9" s="54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32</v>
      </c>
      <c r="D10" s="16" t="s">
        <v>34</v>
      </c>
      <c r="E10" s="16" t="s">
        <v>38</v>
      </c>
      <c r="F10" s="16" t="s">
        <v>43</v>
      </c>
      <c r="G10" s="28" t="s">
        <v>45</v>
      </c>
      <c r="H10" s="16" t="s">
        <v>50</v>
      </c>
      <c r="I10" s="28" t="s">
        <v>51</v>
      </c>
      <c r="J10" s="16" t="s">
        <v>53</v>
      </c>
      <c r="K10" s="28" t="s">
        <v>54</v>
      </c>
      <c r="L10" s="15" t="s">
        <v>56</v>
      </c>
      <c r="M10" s="15" t="s">
        <v>59</v>
      </c>
      <c r="N10" s="15" t="s">
        <v>61</v>
      </c>
      <c r="O10" s="15" t="s">
        <v>63</v>
      </c>
      <c r="P10" s="15" t="s">
        <v>66</v>
      </c>
      <c r="Q10" s="48" t="s">
        <v>68</v>
      </c>
      <c r="R10" s="15" t="s">
        <v>71</v>
      </c>
      <c r="S10" s="48" t="s">
        <v>74</v>
      </c>
      <c r="T10" s="15" t="s">
        <v>78</v>
      </c>
      <c r="U10" s="54" t="s">
        <v>80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25" customHeight="true">
      <c r="A11" s="8" t="s">
        <v>7</v>
      </c>
      <c r="B11" s="17" t="n">
        <v>1916</v>
      </c>
      <c r="C11" s="17" t="n">
        <v>212</v>
      </c>
      <c r="D11" s="17" t="n">
        <v>521</v>
      </c>
      <c r="E11" s="17" t="n">
        <f>SUM(B11:D11)</f>
        <v>2649</v>
      </c>
      <c r="F11" s="17" t="n">
        <v>980</v>
      </c>
      <c r="G11" s="29" t="n">
        <f>IF($L11=0, "--", ROUND(F11/$L11*100, 2))</f>
        <v>100</v>
      </c>
      <c r="H11" s="17" t="s">
        <v>27</v>
      </c>
      <c r="I11" s="29" t="s">
        <v>46</v>
      </c>
      <c r="J11" s="17" t="s">
        <v>27</v>
      </c>
      <c r="K11" s="29" t="s">
        <v>46</v>
      </c>
      <c r="L11" s="17" t="n">
        <f>SUM(F11, H11, J11)</f>
        <v>980</v>
      </c>
      <c r="M11" s="29" t="n">
        <v>1.17</v>
      </c>
      <c r="N11" s="17" t="n">
        <v>1413</v>
      </c>
      <c r="O11" s="17" t="n">
        <v>39</v>
      </c>
      <c r="P11" s="17" t="n">
        <v>2432</v>
      </c>
      <c r="Q11" s="29" t="n">
        <v>91.81</v>
      </c>
      <c r="R11" s="17" t="n">
        <f>E11-P11</f>
        <v>217</v>
      </c>
      <c r="S11" s="29" t="n">
        <f>IF($E11=0, "--", ROUND(R11/$E11*100, 2))</f>
        <v>8.19</v>
      </c>
      <c r="T11" s="17" t="n">
        <v>217</v>
      </c>
      <c r="U11" s="55" t="s">
        <v>27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s">
        <v>27</v>
      </c>
      <c r="C12" s="17" t="s">
        <v>27</v>
      </c>
      <c r="D12" s="17" t="s">
        <v>27</v>
      </c>
      <c r="E12" s="17" t="s">
        <v>27</v>
      </c>
      <c r="F12" s="17" t="s">
        <v>27</v>
      </c>
      <c r="G12" s="29" t="s">
        <v>46</v>
      </c>
      <c r="H12" s="17" t="s">
        <v>27</v>
      </c>
      <c r="I12" s="29" t="s">
        <v>46</v>
      </c>
      <c r="J12" s="17" t="s">
        <v>27</v>
      </c>
      <c r="K12" s="29" t="s">
        <v>46</v>
      </c>
      <c r="L12" s="17" t="s">
        <v>27</v>
      </c>
      <c r="M12" s="29" t="s">
        <v>27</v>
      </c>
      <c r="N12" s="17" t="s">
        <v>27</v>
      </c>
      <c r="O12" s="17" t="s">
        <v>27</v>
      </c>
      <c r="P12" s="17" t="n">
        <f>SUM(L12, N12:O12)</f>
        <v>0</v>
      </c>
      <c r="Q12" s="29" t="s">
        <v>46</v>
      </c>
      <c r="R12" s="17" t="s">
        <v>27</v>
      </c>
      <c r="S12" s="29" t="s">
        <v>46</v>
      </c>
      <c r="T12" s="17" t="s">
        <v>27</v>
      </c>
      <c r="U12" s="55" t="s">
        <v>27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s">
        <v>27</v>
      </c>
      <c r="C13" s="17" t="s">
        <v>27</v>
      </c>
      <c r="D13" s="17" t="s">
        <v>27</v>
      </c>
      <c r="E13" s="17" t="s">
        <v>27</v>
      </c>
      <c r="F13" s="17" t="s">
        <v>27</v>
      </c>
      <c r="G13" s="29" t="s">
        <v>46</v>
      </c>
      <c r="H13" s="17" t="s">
        <v>27</v>
      </c>
      <c r="I13" s="29" t="s">
        <v>46</v>
      </c>
      <c r="J13" s="17" t="s">
        <v>27</v>
      </c>
      <c r="K13" s="29" t="s">
        <v>46</v>
      </c>
      <c r="L13" s="17" t="s">
        <v>27</v>
      </c>
      <c r="M13" s="29" t="s">
        <v>27</v>
      </c>
      <c r="N13" s="17" t="s">
        <v>27</v>
      </c>
      <c r="O13" s="17" t="s">
        <v>27</v>
      </c>
      <c r="P13" s="17" t="n">
        <f>SUM(L13, N13:O13)</f>
        <v>0</v>
      </c>
      <c r="Q13" s="29" t="s">
        <v>46</v>
      </c>
      <c r="R13" s="17" t="s">
        <v>27</v>
      </c>
      <c r="S13" s="29" t="s">
        <v>46</v>
      </c>
      <c r="T13" s="17" t="s">
        <v>27</v>
      </c>
      <c r="U13" s="55" t="s">
        <v>27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522</v>
      </c>
      <c r="C14" s="17" t="n">
        <v>34</v>
      </c>
      <c r="D14" s="17" t="n">
        <v>79</v>
      </c>
      <c r="E14" s="17" t="n">
        <f>SUM(B14:D14)</f>
        <v>635</v>
      </c>
      <c r="F14" s="17" t="n">
        <v>257</v>
      </c>
      <c r="G14" s="29" t="n">
        <f>IF($L14=0, "--", ROUND(F14/$L14*100, 2))</f>
        <v>100</v>
      </c>
      <c r="H14" s="17" t="s">
        <v>27</v>
      </c>
      <c r="I14" s="29" t="s">
        <v>46</v>
      </c>
      <c r="J14" s="17" t="s">
        <v>27</v>
      </c>
      <c r="K14" s="29" t="s">
        <v>46</v>
      </c>
      <c r="L14" s="17" t="n">
        <f>SUM(F14, H14, J14)</f>
        <v>257</v>
      </c>
      <c r="M14" s="29" t="n">
        <v>1.04</v>
      </c>
      <c r="N14" s="17" t="n">
        <v>358</v>
      </c>
      <c r="O14" s="17" t="n">
        <v>1</v>
      </c>
      <c r="P14" s="17" t="n">
        <v>616</v>
      </c>
      <c r="Q14" s="29" t="n">
        <v>97.1</v>
      </c>
      <c r="R14" s="17" t="n">
        <f>E14-P14</f>
        <v>19</v>
      </c>
      <c r="S14" s="29" t="n">
        <f>IF($E14=0, "--", ROUND(R14/$E14*100, 2))</f>
        <v>2.99</v>
      </c>
      <c r="T14" s="17" t="n">
        <v>19</v>
      </c>
      <c r="U14" s="55" t="s">
        <v>27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176</v>
      </c>
      <c r="C15" s="17" t="n">
        <v>39</v>
      </c>
      <c r="D15" s="17" t="n">
        <v>22</v>
      </c>
      <c r="E15" s="17" t="n">
        <f>B15+C15+D15</f>
        <v>237</v>
      </c>
      <c r="F15" s="17" t="n">
        <v>60</v>
      </c>
      <c r="G15" s="29" t="n">
        <v>100</v>
      </c>
      <c r="H15" s="17" t="s">
        <v>27</v>
      </c>
      <c r="I15" s="17" t="s">
        <v>46</v>
      </c>
      <c r="J15" s="17" t="s">
        <v>27</v>
      </c>
      <c r="K15" s="17" t="s">
        <v>46</v>
      </c>
      <c r="L15" s="17" t="n">
        <v>60</v>
      </c>
      <c r="M15" s="17" t="n">
        <v>1.36</v>
      </c>
      <c r="N15" s="17" t="n">
        <v>141</v>
      </c>
      <c r="O15" s="17" t="s">
        <v>27</v>
      </c>
      <c r="P15" s="17" t="n">
        <v>201</v>
      </c>
      <c r="Q15" s="49" t="n">
        <f>IF(E15=0, 0, P15/E15*100)</f>
        <v>84.8101265822785</v>
      </c>
      <c r="R15" s="17" t="n">
        <f>E15-P15</f>
        <v>36</v>
      </c>
      <c r="S15" s="49" t="n">
        <f>IF(E15=0, 0, R15/E15*100)</f>
        <v>15.1898734177215</v>
      </c>
      <c r="T15" s="17" t="n">
        <v>36</v>
      </c>
      <c r="U15" s="55" t="s">
        <v>27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327</v>
      </c>
      <c r="C16" s="17" t="n">
        <v>21</v>
      </c>
      <c r="D16" s="17" t="n">
        <v>58</v>
      </c>
      <c r="E16" s="17" t="n">
        <f>B16+C16+D16</f>
        <v>406</v>
      </c>
      <c r="F16" s="17" t="n">
        <v>157</v>
      </c>
      <c r="G16" s="29" t="n">
        <v>100</v>
      </c>
      <c r="H16" s="17" t="s">
        <v>27</v>
      </c>
      <c r="I16" s="17" t="s">
        <v>46</v>
      </c>
      <c r="J16" s="17" t="s">
        <v>27</v>
      </c>
      <c r="K16" s="17" t="s">
        <v>46</v>
      </c>
      <c r="L16" s="17" t="n">
        <v>157</v>
      </c>
      <c r="M16" s="17" t="n">
        <v>1.32</v>
      </c>
      <c r="N16" s="17" t="n">
        <v>210</v>
      </c>
      <c r="O16" s="17" t="n">
        <v>4</v>
      </c>
      <c r="P16" s="17" t="n">
        <f>L16+N16+O16</f>
        <v>371</v>
      </c>
      <c r="Q16" s="49" t="n">
        <f>IF(E16=0, 0, P16/E16*100)</f>
        <v>91.3793103448276</v>
      </c>
      <c r="R16" s="17" t="n">
        <f>E16-P16</f>
        <v>35</v>
      </c>
      <c r="S16" s="49" t="n">
        <f>IF(E16=0, 0, R16/E16*100)</f>
        <v>8.62068965517241</v>
      </c>
      <c r="T16" s="17" t="n">
        <v>35</v>
      </c>
      <c r="U16" s="55" t="s">
        <v>27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328</v>
      </c>
      <c r="C17" s="17" t="n">
        <v>63</v>
      </c>
      <c r="D17" s="17" t="n">
        <v>115</v>
      </c>
      <c r="E17" s="17" t="n">
        <f>B17+C17+D17</f>
        <v>506</v>
      </c>
      <c r="F17" s="17" t="n">
        <v>227</v>
      </c>
      <c r="G17" s="29" t="n">
        <v>100</v>
      </c>
      <c r="H17" s="17" t="s">
        <v>27</v>
      </c>
      <c r="I17" s="17" t="s">
        <v>46</v>
      </c>
      <c r="J17" s="17" t="s">
        <v>27</v>
      </c>
      <c r="K17" s="17" t="s">
        <v>46</v>
      </c>
      <c r="L17" s="17" t="n">
        <v>227</v>
      </c>
      <c r="M17" s="17" t="n">
        <v>1.47</v>
      </c>
      <c r="N17" s="17" t="n">
        <v>245</v>
      </c>
      <c r="O17" s="17" t="n">
        <v>1</v>
      </c>
      <c r="P17" s="17" t="n">
        <f>L17+N17+O17</f>
        <v>473</v>
      </c>
      <c r="Q17" s="49" t="n">
        <f>IF(E17=0, 0, P17/E17*100)</f>
        <v>93.4782608695652</v>
      </c>
      <c r="R17" s="17" t="n">
        <f>E17-P17</f>
        <v>33</v>
      </c>
      <c r="S17" s="49" t="n">
        <f>IF(E17=0, 0, R17/E17*100)</f>
        <v>6.52173913043478</v>
      </c>
      <c r="T17" s="17" t="n">
        <v>33</v>
      </c>
      <c r="U17" s="55" t="s">
        <v>27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153</v>
      </c>
      <c r="C18" s="17" t="n">
        <v>9</v>
      </c>
      <c r="D18" s="17" t="n">
        <v>36</v>
      </c>
      <c r="E18" s="17" t="n">
        <f>B18+C18+D18</f>
        <v>198</v>
      </c>
      <c r="F18" s="17" t="n">
        <v>56</v>
      </c>
      <c r="G18" s="29" t="n">
        <v>100</v>
      </c>
      <c r="H18" s="17" t="s">
        <v>27</v>
      </c>
      <c r="I18" s="17" t="s">
        <v>46</v>
      </c>
      <c r="J18" s="17" t="s">
        <v>27</v>
      </c>
      <c r="K18" s="17" t="s">
        <v>46</v>
      </c>
      <c r="L18" s="17" t="n">
        <v>56</v>
      </c>
      <c r="M18" s="17" t="n">
        <v>1.07</v>
      </c>
      <c r="N18" s="17" t="n">
        <v>107</v>
      </c>
      <c r="O18" s="17" t="s">
        <v>27</v>
      </c>
      <c r="P18" s="17" t="n">
        <v>163</v>
      </c>
      <c r="Q18" s="49" t="n">
        <f>IF(E18=0, 0, P18/E18*100)</f>
        <v>82.3232323232323</v>
      </c>
      <c r="R18" s="17" t="n">
        <f>E18-P18</f>
        <v>35</v>
      </c>
      <c r="S18" s="49" t="n">
        <f>IF(E18=0, 0, R18/E18*100)</f>
        <v>17.6767676767677</v>
      </c>
      <c r="T18" s="17" t="n">
        <v>35</v>
      </c>
      <c r="U18" s="55" t="s">
        <v>27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251</v>
      </c>
      <c r="C19" s="17" t="n">
        <v>26</v>
      </c>
      <c r="D19" s="17" t="n">
        <v>164</v>
      </c>
      <c r="E19" s="17" t="n">
        <f>B19+C19+D19</f>
        <v>441</v>
      </c>
      <c r="F19" s="17" t="n">
        <v>182</v>
      </c>
      <c r="G19" s="29" t="n">
        <v>100</v>
      </c>
      <c r="H19" s="17" t="s">
        <v>27</v>
      </c>
      <c r="I19" s="17" t="s">
        <v>46</v>
      </c>
      <c r="J19" s="17" t="s">
        <v>27</v>
      </c>
      <c r="K19" s="17" t="s">
        <v>46</v>
      </c>
      <c r="L19" s="17" t="n">
        <v>182</v>
      </c>
      <c r="M19" s="17" t="n">
        <v>0.89</v>
      </c>
      <c r="N19" s="17" t="n">
        <v>203</v>
      </c>
      <c r="O19" s="17" t="n">
        <v>14</v>
      </c>
      <c r="P19" s="17" t="n">
        <f>L19+N19+O19</f>
        <v>399</v>
      </c>
      <c r="Q19" s="49" t="n">
        <f>IF(E19=0, 0, P19/E19*100)</f>
        <v>90.4761904761905</v>
      </c>
      <c r="R19" s="17" t="n">
        <f>E19-P19</f>
        <v>42</v>
      </c>
      <c r="S19" s="49" t="n">
        <f>IF(E19=0, 0, R19/E19*100)</f>
        <v>9.52380952380952</v>
      </c>
      <c r="T19" s="17" t="n">
        <v>42</v>
      </c>
      <c r="U19" s="55" t="s">
        <v>27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100</v>
      </c>
      <c r="C20" s="17" t="n">
        <v>12</v>
      </c>
      <c r="D20" s="17" t="n">
        <v>42</v>
      </c>
      <c r="E20" s="17" t="n">
        <f>B20+C20+D20</f>
        <v>154</v>
      </c>
      <c r="F20" s="17" t="n">
        <v>36</v>
      </c>
      <c r="G20" s="29" t="n">
        <v>100</v>
      </c>
      <c r="H20" s="17" t="s">
        <v>27</v>
      </c>
      <c r="I20" s="17" t="s">
        <v>46</v>
      </c>
      <c r="J20" s="17" t="s">
        <v>27</v>
      </c>
      <c r="K20" s="17" t="s">
        <v>46</v>
      </c>
      <c r="L20" s="17" t="n">
        <v>36</v>
      </c>
      <c r="M20" s="17" t="n">
        <v>0.83</v>
      </c>
      <c r="N20" s="17" t="n">
        <v>94</v>
      </c>
      <c r="O20" s="17" t="n">
        <v>15</v>
      </c>
      <c r="P20" s="17" t="n">
        <f>L20+N20+O20</f>
        <v>145</v>
      </c>
      <c r="Q20" s="49" t="n">
        <f>IF(E20=0, 0, P20/E20*100)</f>
        <v>94.1558441558442</v>
      </c>
      <c r="R20" s="17" t="n">
        <f>E20-P20</f>
        <v>9</v>
      </c>
      <c r="S20" s="49" t="n">
        <f>IF(E20=0, 0, R20/E20*100)</f>
        <v>5.84415584415584</v>
      </c>
      <c r="T20" s="17" t="n">
        <v>9</v>
      </c>
      <c r="U20" s="55" t="s">
        <v>27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37</v>
      </c>
      <c r="C21" s="17" t="n">
        <v>4</v>
      </c>
      <c r="D21" s="17" t="n">
        <v>3</v>
      </c>
      <c r="E21" s="17" t="n">
        <f>B21+C21+D21</f>
        <v>44</v>
      </c>
      <c r="F21" s="17" t="n">
        <v>3</v>
      </c>
      <c r="G21" s="29" t="n">
        <v>100</v>
      </c>
      <c r="H21" s="17" t="s">
        <v>27</v>
      </c>
      <c r="I21" s="17" t="s">
        <v>46</v>
      </c>
      <c r="J21" s="17" t="s">
        <v>27</v>
      </c>
      <c r="K21" s="17" t="s">
        <v>46</v>
      </c>
      <c r="L21" s="17" t="n">
        <v>3</v>
      </c>
      <c r="M21" s="40" t="n">
        <v>1.5</v>
      </c>
      <c r="N21" s="17" t="n">
        <v>32</v>
      </c>
      <c r="O21" s="17" t="n">
        <v>3</v>
      </c>
      <c r="P21" s="17" t="n">
        <f>L21+N21+O21</f>
        <v>38</v>
      </c>
      <c r="Q21" s="49" t="n">
        <f>IF(E21=0, 0, P21/E21*100)</f>
        <v>86.3636363636364</v>
      </c>
      <c r="R21" s="17" t="n">
        <f>E21-P21</f>
        <v>6</v>
      </c>
      <c r="S21" s="49" t="n">
        <f>IF(E21=0, 0, R21/E21*100)</f>
        <v>13.6363636363636</v>
      </c>
      <c r="T21" s="17" t="n">
        <v>6</v>
      </c>
      <c r="U21" s="55" t="s">
        <v>27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22</v>
      </c>
      <c r="C22" s="17" t="n">
        <v>4</v>
      </c>
      <c r="D22" s="17" t="n">
        <v>2</v>
      </c>
      <c r="E22" s="17" t="n">
        <f>B22+C22+D22</f>
        <v>28</v>
      </c>
      <c r="F22" s="17" t="n">
        <v>2</v>
      </c>
      <c r="G22" s="29" t="n">
        <v>100</v>
      </c>
      <c r="H22" s="17" t="s">
        <v>27</v>
      </c>
      <c r="I22" s="17" t="s">
        <v>46</v>
      </c>
      <c r="J22" s="17" t="s">
        <v>27</v>
      </c>
      <c r="K22" s="17" t="s">
        <v>46</v>
      </c>
      <c r="L22" s="17" t="n">
        <v>2</v>
      </c>
      <c r="M22" s="17" t="n">
        <v>2</v>
      </c>
      <c r="N22" s="17" t="n">
        <v>23</v>
      </c>
      <c r="O22" s="17" t="n">
        <v>1</v>
      </c>
      <c r="P22" s="17" t="n">
        <f>L22+N22+O22</f>
        <v>26</v>
      </c>
      <c r="Q22" s="49" t="n">
        <f>IF(E22=0, 0, P22/E22*100)</f>
        <v>92.8571428571429</v>
      </c>
      <c r="R22" s="17" t="n">
        <f>E22-P22</f>
        <v>2</v>
      </c>
      <c r="S22" s="49" t="n">
        <f>IF(E22=0, 0, R22/E22*100)</f>
        <v>7.14285714285714</v>
      </c>
      <c r="T22" s="17" t="n">
        <v>2</v>
      </c>
      <c r="U22" s="55" t="s">
        <v>27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6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6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6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3"/>
      <c r="P26" s="46" t="s">
        <v>67</v>
      </c>
      <c r="Q26" s="46"/>
      <c r="R26" s="43"/>
      <c r="S26" s="43"/>
      <c r="T26" s="43"/>
      <c r="U26" s="43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47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35</v>
      </c>
      <c r="E28" s="10"/>
      <c r="F28" s="10"/>
      <c r="G28" s="32"/>
      <c r="H28" s="9"/>
      <c r="I28" s="10"/>
      <c r="J28" s="31"/>
      <c r="K28" s="10"/>
      <c r="L28" s="10" t="s">
        <v>57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48</v>
      </c>
      <c r="H29" s="31"/>
      <c r="I29" s="10"/>
      <c r="J29" s="33"/>
      <c r="K29" s="10"/>
      <c r="L29" s="10"/>
      <c r="M29" s="10"/>
      <c r="N29" s="41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28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29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