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<sst xmlns="http://schemas.openxmlformats.org/spreadsheetml/2006/main" count="81">
  <si>
    <t>公開類</t>
  </si>
  <si>
    <t>月報</t>
  </si>
  <si>
    <t>臺中市清水區公所一般公文統計表</t>
  </si>
  <si>
    <t>中華民國115年2月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</si>
  <si>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</si>
  <si>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</si>
  <si>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</si>
  <si>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</si>
  <si>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</si>
  <si>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</si>
  <si>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</si>
  <si>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</si>
  <si>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</si>
  <si>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</si>
  <si>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</si>
  <si>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</si>
  <si>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</si>
  <si>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</si>
  <si>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</si>
  <si>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</si>
  <si>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</si>
  <si>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</si>
  <si>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</si>
  <si>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</si>
  <si>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</si>
  <si>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</si>
  <si>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</si>
  <si>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本所秘書室依據清水區公所一般公文系統統計表編製。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</si>
  <si>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</si>
  <si>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</si>
  <si>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</si>
  <si>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</si>
  <si>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</si>
  <si>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</si>
  <si>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</si>
  <si>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</si>
  <si>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</si>
  <si>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</si>
  <si>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</si>
  <si>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</si>
  <si>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</si>
  <si>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</si>
  <si>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</si>
  <si>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</si>
  <si>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</si>
  <si>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</si>
  <si>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</si>
  <si>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</si>
  <si>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</si>
  <si>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-</t>
  </si>
  <si>
    <t>﹝6﹞/﹝8﹞</t>
  </si>
  <si>
    <t>--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</si>
  <si>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</si>
  <si>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</si>
  <si>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</si>
  <si>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</si>
  <si>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</si>
  <si>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</si>
  <si>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</si>
  <si>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</si>
  <si>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</si>
  <si>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</si>
  <si>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</si>
  <si>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</si>
  <si>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</si>
  <si>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</si>
  <si>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</si>
  <si>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年  3 月 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</si>
  <si>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</si>
  <si>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</si>
  <si>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</si>
  <si>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</si>
  <si>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</si>
  <si>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</si>
  <si>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</si>
  <si>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臺中市清水區公所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</si>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</sst>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72</v>
      </c>
      <c r="T1" s="50" t="s">
        <v>75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73</v>
      </c>
      <c r="T2" s="51" t="s">
        <v>76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69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58</v>
      </c>
      <c r="N7" s="15" t="s">
        <v>60</v>
      </c>
      <c r="O7" s="15" t="s">
        <v>62</v>
      </c>
      <c r="P7" s="14" t="s">
        <v>64</v>
      </c>
      <c r="Q7" s="14"/>
      <c r="R7" s="14" t="s">
        <v>69</v>
      </c>
      <c r="S7" s="14"/>
      <c r="T7" s="15" t="s">
        <v>77</v>
      </c>
      <c r="U7" s="52" t="s">
        <v>79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52</v>
      </c>
      <c r="K8" s="14"/>
      <c r="L8" s="25" t="s">
        <v>55</v>
      </c>
      <c r="M8" s="39"/>
      <c r="N8" s="15"/>
      <c r="O8" s="15"/>
      <c r="P8" s="14" t="s">
        <v>65</v>
      </c>
      <c r="Q8" s="14"/>
      <c r="R8" s="14" t="s">
        <v>70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50</v>
      </c>
      <c r="J10" s="16" t="s">
        <v>53</v>
      </c>
      <c r="K10" s="28" t="s">
        <v>54</v>
      </c>
      <c r="L10" s="15" t="s">
        <v>56</v>
      </c>
      <c r="M10" s="15" t="s">
        <v>59</v>
      </c>
      <c r="N10" s="15" t="s">
        <v>61</v>
      </c>
      <c r="O10" s="15" t="s">
        <v>63</v>
      </c>
      <c r="P10" s="15" t="s">
        <v>66</v>
      </c>
      <c r="Q10" s="47" t="s">
        <v>68</v>
      </c>
      <c r="R10" s="15" t="s">
        <v>71</v>
      </c>
      <c r="S10" s="47" t="s">
        <v>74</v>
      </c>
      <c r="T10" s="15" t="s">
        <v>78</v>
      </c>
      <c r="U10" s="52" t="s">
        <v>80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v>1213</v>
      </c>
      <c r="C11" s="17" t="n">
        <v>186</v>
      </c>
      <c r="D11" s="17" t="n">
        <v>245</v>
      </c>
      <c r="E11" s="17" t="n">
        <f>SUM(B11:D11)</f>
        <v>1644</v>
      </c>
      <c r="F11" s="17" t="n">
        <v>527</v>
      </c>
      <c r="G11" s="29" t="n">
        <v>100</v>
      </c>
      <c r="H11" s="17" t="n">
        <v>0</v>
      </c>
      <c r="I11" s="29" t="s">
        <v>49</v>
      </c>
      <c r="J11" s="17" t="s">
        <v>49</v>
      </c>
      <c r="K11" s="29" t="s">
        <v>49</v>
      </c>
      <c r="L11" s="17" t="n">
        <v>527</v>
      </c>
      <c r="M11" s="29" t="n">
        <v>1.26</v>
      </c>
      <c r="N11" s="17" t="n">
        <v>928</v>
      </c>
      <c r="O11" s="17" t="n">
        <v>21</v>
      </c>
      <c r="P11" s="17" t="n">
        <f>SUM(L11, N11:O11)</f>
        <v>1476</v>
      </c>
      <c r="Q11" s="29" t="n">
        <f>IF($E11=0, "--", ROUND(P11/$E11*100, 2))</f>
        <v>89.78</v>
      </c>
      <c r="R11" s="17" t="n">
        <f>E11-P11</f>
        <v>168</v>
      </c>
      <c r="S11" s="29" t="n">
        <f>IF($E11=0, "--", ROUND(R11/$E11*100, 2))</f>
        <v>10.22</v>
      </c>
      <c r="T11" s="17" t="n">
        <v>168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s">
        <v>49</v>
      </c>
      <c r="K12" s="29" t="str">
        <f>IF($L12=0, "--", ROUND(J12/$L12*100, 2))</f>
        <v>--</v>
      </c>
      <c r="L12" s="17" t="n">
        <f>SUM(F12, H12, J12)</f>
        <v>0</v>
      </c>
      <c r="M12" s="29" t="s">
        <v>49</v>
      </c>
      <c r="N12" s="17" t="s">
        <v>49</v>
      </c>
      <c r="O12" s="17" t="s">
        <v>49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s">
        <v>49</v>
      </c>
      <c r="U12" s="53" t="s">
        <v>49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s">
        <v>49</v>
      </c>
      <c r="K13" s="29" t="str">
        <f>IF($L13=0, "--", ROUND(J13/$L13*100, 2))</f>
        <v>--</v>
      </c>
      <c r="L13" s="17" t="n">
        <f>SUM(F13, H13, J13)</f>
        <v>0</v>
      </c>
      <c r="M13" s="29" t="s">
        <v>49</v>
      </c>
      <c r="N13" s="17" t="s">
        <v>49</v>
      </c>
      <c r="O13" s="17" t="s">
        <v>49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s">
        <v>49</v>
      </c>
      <c r="U13" s="53" t="s">
        <v>49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309</v>
      </c>
      <c r="C14" s="17" t="n">
        <v>18</v>
      </c>
      <c r="D14" s="17" t="n">
        <v>38</v>
      </c>
      <c r="E14" s="17" t="n">
        <v>365</v>
      </c>
      <c r="F14" s="17" t="n">
        <v>141</v>
      </c>
      <c r="G14" s="29" t="n">
        <f>IF($L14=0, "--", ROUND(F14/$L14*100, 2))</f>
        <v>100</v>
      </c>
      <c r="H14" s="17" t="n">
        <v>0</v>
      </c>
      <c r="I14" s="29" t="s">
        <v>49</v>
      </c>
      <c r="J14" s="17" t="s">
        <v>49</v>
      </c>
      <c r="K14" s="29" t="s">
        <v>49</v>
      </c>
      <c r="L14" s="17" t="n">
        <f>SUM(F14, H14, J14)</f>
        <v>141</v>
      </c>
      <c r="M14" s="29" t="n">
        <v>1.01</v>
      </c>
      <c r="N14" s="17" t="n">
        <v>210</v>
      </c>
      <c r="O14" s="17" t="s">
        <v>49</v>
      </c>
      <c r="P14" s="17" t="n">
        <f>SUM(L14, N14:O14)</f>
        <v>351</v>
      </c>
      <c r="Q14" s="29" t="n">
        <f>IF($E14=0, "--", ROUND(P14/$E14*100, 2))</f>
        <v>96.16</v>
      </c>
      <c r="R14" s="17" t="n">
        <f>E14-P14</f>
        <v>14</v>
      </c>
      <c r="S14" s="29" t="n">
        <f>IF($E14=0, "--", ROUND(R14/$E14*100, 2))</f>
        <v>3.84</v>
      </c>
      <c r="T14" s="17" t="n">
        <v>14</v>
      </c>
      <c r="U14" s="53" t="s">
        <v>49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107</v>
      </c>
      <c r="C15" s="17" t="n">
        <v>36</v>
      </c>
      <c r="D15" s="17" t="n">
        <v>10</v>
      </c>
      <c r="E15" s="17" t="n">
        <f>SUM(B15:D15)</f>
        <v>153</v>
      </c>
      <c r="F15" s="17" t="n">
        <v>38</v>
      </c>
      <c r="G15" s="29" t="n">
        <f>IF($L15=0, "--", ROUND(F15/$L15*100, 2))</f>
        <v>100</v>
      </c>
      <c r="H15" s="17" t="n">
        <v>0</v>
      </c>
      <c r="I15" s="29" t="s">
        <v>49</v>
      </c>
      <c r="J15" s="17" t="s">
        <v>49</v>
      </c>
      <c r="K15" s="29" t="s">
        <v>49</v>
      </c>
      <c r="L15" s="17" t="n">
        <f>SUM(F15, H15, J15)</f>
        <v>38</v>
      </c>
      <c r="M15" s="29" t="n">
        <v>2.07</v>
      </c>
      <c r="N15" s="17" t="n">
        <v>96</v>
      </c>
      <c r="O15" s="17" t="s">
        <v>49</v>
      </c>
      <c r="P15" s="17" t="n">
        <f>SUM(L15, N15:O15)</f>
        <v>134</v>
      </c>
      <c r="Q15" s="29" t="n">
        <f>IF($E15=0, "--", ROUND(P15/$E15*100, 2))</f>
        <v>87.58</v>
      </c>
      <c r="R15" s="17" t="n">
        <f>E15-P15</f>
        <v>19</v>
      </c>
      <c r="S15" s="29" t="n">
        <f>IF($E15=0, "--", ROUND(R15/$E15*100, 2))</f>
        <v>12.42</v>
      </c>
      <c r="T15" s="17" t="n">
        <v>19</v>
      </c>
      <c r="U15" s="53" t="s">
        <v>49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175</v>
      </c>
      <c r="C16" s="17" t="n">
        <v>35</v>
      </c>
      <c r="D16" s="17" t="n">
        <v>29</v>
      </c>
      <c r="E16" s="17" t="n">
        <v>239</v>
      </c>
      <c r="F16" s="17" t="n">
        <v>75</v>
      </c>
      <c r="G16" s="29" t="n">
        <f>IF($L16=0, "--", ROUND(F16/$L16*100, 2))</f>
        <v>100</v>
      </c>
      <c r="H16" s="17" t="s">
        <v>49</v>
      </c>
      <c r="I16" s="29" t="s">
        <v>49</v>
      </c>
      <c r="J16" s="17" t="s">
        <v>49</v>
      </c>
      <c r="K16" s="29" t="s">
        <v>49</v>
      </c>
      <c r="L16" s="17" t="n">
        <f>SUM(F16, H16, J16)</f>
        <v>75</v>
      </c>
      <c r="M16" s="29" t="n">
        <v>1.63</v>
      </c>
      <c r="N16" s="17" t="n">
        <v>119</v>
      </c>
      <c r="O16" s="17" t="n">
        <v>1</v>
      </c>
      <c r="P16" s="17" t="n">
        <f>SUM(L16, N16:O16)</f>
        <v>195</v>
      </c>
      <c r="Q16" s="29" t="n">
        <f>IF($E16=0, "--", ROUND(P16/$E16*100, 2))</f>
        <v>81.59</v>
      </c>
      <c r="R16" s="17" t="n">
        <f>E16-P16</f>
        <v>44</v>
      </c>
      <c r="S16" s="29" t="n">
        <f>IF($E16=0, "--", ROUND(R16/$E16*100, 2))</f>
        <v>18.41</v>
      </c>
      <c r="T16" s="17" t="n">
        <v>44</v>
      </c>
      <c r="U16" s="53" t="s">
        <v>49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250</v>
      </c>
      <c r="C17" s="17" t="n">
        <v>32</v>
      </c>
      <c r="D17" s="17" t="n">
        <v>67</v>
      </c>
      <c r="E17" s="17" t="n">
        <f>SUM(B17:D17)</f>
        <v>349</v>
      </c>
      <c r="F17" s="17" t="n">
        <v>133</v>
      </c>
      <c r="G17" s="29" t="n">
        <f>IF($L17=0, "--", ROUND(F17/$L17*100, 2))</f>
        <v>100</v>
      </c>
      <c r="H17" s="17" t="s">
        <v>49</v>
      </c>
      <c r="I17" s="29" t="s">
        <v>49</v>
      </c>
      <c r="J17" s="17" t="s">
        <v>49</v>
      </c>
      <c r="K17" s="29" t="s">
        <v>49</v>
      </c>
      <c r="L17" s="17" t="n">
        <f>SUM(F17, H17, J17)</f>
        <v>133</v>
      </c>
      <c r="M17" s="29" t="n">
        <v>1.23</v>
      </c>
      <c r="N17" s="17" t="n">
        <v>176</v>
      </c>
      <c r="O17" s="17" t="s">
        <v>49</v>
      </c>
      <c r="P17" s="17" t="n">
        <f>SUM(L17, N17:O17)</f>
        <v>309</v>
      </c>
      <c r="Q17" s="29" t="n">
        <f>IF($E17=0, "--", ROUND(P17/$E17*100, 2))</f>
        <v>88.54</v>
      </c>
      <c r="R17" s="17" t="n">
        <f>E17-P17</f>
        <v>40</v>
      </c>
      <c r="S17" s="29" t="n">
        <f>IF($E17=0, "--", ROUND(R17/$E17*100, 2))</f>
        <v>11.46</v>
      </c>
      <c r="T17" s="17" t="n">
        <v>40</v>
      </c>
      <c r="U17" s="53" t="s">
        <v>49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98</v>
      </c>
      <c r="C18" s="17" t="n">
        <v>19</v>
      </c>
      <c r="D18" s="17" t="n">
        <v>20</v>
      </c>
      <c r="E18" s="17" t="n">
        <v>137</v>
      </c>
      <c r="F18" s="17" t="n">
        <v>40</v>
      </c>
      <c r="G18" s="29" t="n">
        <f>IF($L18=0, "--", ROUND(F18/$L18*100, 2))</f>
        <v>100</v>
      </c>
      <c r="H18" s="17" t="s">
        <v>49</v>
      </c>
      <c r="I18" s="29" t="s">
        <v>49</v>
      </c>
      <c r="J18" s="17" t="s">
        <v>49</v>
      </c>
      <c r="K18" s="29" t="s">
        <v>49</v>
      </c>
      <c r="L18" s="17" t="n">
        <f>SUM(F18, H18, J18)</f>
        <v>40</v>
      </c>
      <c r="M18" s="29" t="n">
        <v>0.91</v>
      </c>
      <c r="N18" s="17" t="n">
        <v>75</v>
      </c>
      <c r="O18" s="17" t="n">
        <v>0</v>
      </c>
      <c r="P18" s="17" t="n">
        <f>SUM(L18, N18:O18)</f>
        <v>115</v>
      </c>
      <c r="Q18" s="29" t="n">
        <f>IF($E18=0, "--", ROUND(P18/$E18*100, 2))</f>
        <v>83.94</v>
      </c>
      <c r="R18" s="17" t="n">
        <f>E18-P18</f>
        <v>22</v>
      </c>
      <c r="S18" s="29" t="n">
        <f>IF($E18=0, "--", ROUND(R18/$E18*100, 2))</f>
        <v>16.06</v>
      </c>
      <c r="T18" s="17" t="n">
        <v>22</v>
      </c>
      <c r="U18" s="53" t="s">
        <v>49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159</v>
      </c>
      <c r="C19" s="17" t="n">
        <v>29</v>
      </c>
      <c r="D19" s="17" t="n">
        <v>54</v>
      </c>
      <c r="E19" s="17" t="n">
        <v>242</v>
      </c>
      <c r="F19" s="17" t="n">
        <v>77</v>
      </c>
      <c r="G19" s="29" t="n">
        <f>IF($L19=0, "--", ROUND(F19/$L19*100, 2))</f>
        <v>100</v>
      </c>
      <c r="H19" s="17" t="s">
        <v>49</v>
      </c>
      <c r="I19" s="29" t="s">
        <v>49</v>
      </c>
      <c r="J19" s="17" t="s">
        <v>49</v>
      </c>
      <c r="K19" s="29" t="s">
        <v>49</v>
      </c>
      <c r="L19" s="17" t="n">
        <f>SUM(F19, H19, J19)</f>
        <v>77</v>
      </c>
      <c r="M19" s="29" t="n">
        <v>1.23</v>
      </c>
      <c r="N19" s="17" t="n">
        <v>142</v>
      </c>
      <c r="O19" s="17" t="n">
        <v>9</v>
      </c>
      <c r="P19" s="17" t="n">
        <f>SUM(L19, N19:O19)</f>
        <v>228</v>
      </c>
      <c r="Q19" s="29" t="n">
        <f>IF($E19=0, "--", ROUND(P19/$E19*100, 2))</f>
        <v>94.21</v>
      </c>
      <c r="R19" s="17" t="n">
        <f>E19-P19</f>
        <v>14</v>
      </c>
      <c r="S19" s="29" t="n">
        <f>IF($E19=0, "--", ROUND(R19/$E19*100, 2))</f>
        <v>5.79</v>
      </c>
      <c r="T19" s="17" t="n">
        <v>14</v>
      </c>
      <c r="U19" s="53" t="s">
        <v>49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55</v>
      </c>
      <c r="C20" s="17" t="n">
        <v>9</v>
      </c>
      <c r="D20" s="17" t="n">
        <v>22</v>
      </c>
      <c r="E20" s="17" t="n">
        <f>SUM(B20:D20)</f>
        <v>86</v>
      </c>
      <c r="F20" s="17" t="n">
        <v>20</v>
      </c>
      <c r="G20" s="29" t="n">
        <f>IF($L20=0, "--", ROUND(F20/$L20*100, 2))</f>
        <v>100</v>
      </c>
      <c r="H20" s="17" t="s">
        <v>49</v>
      </c>
      <c r="I20" s="29" t="s">
        <v>49</v>
      </c>
      <c r="J20" s="17" t="s">
        <v>49</v>
      </c>
      <c r="K20" s="29" t="s">
        <v>49</v>
      </c>
      <c r="L20" s="17" t="n">
        <f>SUM(F20, H20, J20)</f>
        <v>20</v>
      </c>
      <c r="M20" s="29" t="n">
        <v>0.78</v>
      </c>
      <c r="N20" s="17" t="n">
        <v>51</v>
      </c>
      <c r="O20" s="17" t="n">
        <v>7</v>
      </c>
      <c r="P20" s="17" t="n">
        <f>SUM(L20, N20:O20)</f>
        <v>78</v>
      </c>
      <c r="Q20" s="29" t="n">
        <f>IF($E20=0, "--", ROUND(P20/$E20*100, 2))</f>
        <v>90.7</v>
      </c>
      <c r="R20" s="17" t="n">
        <f>E20-P20</f>
        <v>8</v>
      </c>
      <c r="S20" s="29" t="n">
        <f>IF($E20=0, "--", ROUND(R20/$E20*100, 2))</f>
        <v>9.3</v>
      </c>
      <c r="T20" s="17" t="n">
        <v>8</v>
      </c>
      <c r="U20" s="53" t="s">
        <v>49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43</v>
      </c>
      <c r="C21" s="17" t="n">
        <v>6</v>
      </c>
      <c r="D21" s="17" t="n">
        <v>5</v>
      </c>
      <c r="E21" s="17" t="n">
        <f>SUM(B21:D21)</f>
        <v>54</v>
      </c>
      <c r="F21" s="17" t="n">
        <v>3</v>
      </c>
      <c r="G21" s="29" t="n">
        <f>IF($L21=0, "--", ROUND(F21/$L21*100, 2))</f>
        <v>100</v>
      </c>
      <c r="H21" s="17" t="s">
        <v>49</v>
      </c>
      <c r="I21" s="29" t="s">
        <v>49</v>
      </c>
      <c r="J21" s="17" t="s">
        <v>49</v>
      </c>
      <c r="K21" s="29" t="s">
        <v>49</v>
      </c>
      <c r="L21" s="17" t="n">
        <f>SUM(F21, H21, J21)</f>
        <v>3</v>
      </c>
      <c r="M21" s="29" t="n">
        <v>3.33</v>
      </c>
      <c r="N21" s="17" t="n">
        <v>45</v>
      </c>
      <c r="O21" s="17" t="n">
        <v>4</v>
      </c>
      <c r="P21" s="17" t="n">
        <f>SUM(L21, N21:O21)</f>
        <v>52</v>
      </c>
      <c r="Q21" s="29" t="n">
        <f>IF($E21=0, "--", ROUND(P21/$E21*100, 2))</f>
        <v>96.3</v>
      </c>
      <c r="R21" s="17" t="n">
        <f>E21-P21</f>
        <v>2</v>
      </c>
      <c r="S21" s="29" t="n">
        <f>IF($E21=0, "--", ROUND(R21/$E21*100, 2))</f>
        <v>3.7</v>
      </c>
      <c r="T21" s="17" t="n">
        <v>2</v>
      </c>
      <c r="U21" s="53" t="s">
        <v>49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17</v>
      </c>
      <c r="C22" s="17" t="n">
        <v>2</v>
      </c>
      <c r="D22" s="17" t="n">
        <v>0</v>
      </c>
      <c r="E22" s="17" t="n">
        <f>SUM(B22:D22)</f>
        <v>19</v>
      </c>
      <c r="F22" s="17" t="n">
        <v>0</v>
      </c>
      <c r="G22" s="29" t="str">
        <f>IF($L22=0, "--", ROUND(F22/$L22*100, 2))</f>
        <v>--</v>
      </c>
      <c r="H22" s="17" t="s">
        <v>49</v>
      </c>
      <c r="I22" s="29" t="s">
        <v>51</v>
      </c>
      <c r="J22" s="17" t="s">
        <v>49</v>
      </c>
      <c r="K22" s="29" t="s">
        <v>51</v>
      </c>
      <c r="L22" s="17" t="n">
        <f>SUM(F22, H22, J22)</f>
        <v>0</v>
      </c>
      <c r="M22" s="29" t="s">
        <v>49</v>
      </c>
      <c r="N22" s="17" t="n">
        <v>14</v>
      </c>
      <c r="O22" s="17" t="s">
        <v>49</v>
      </c>
      <c r="P22" s="17" t="n">
        <f>SUM(L22, N22:O22)</f>
        <v>14</v>
      </c>
      <c r="Q22" s="29" t="n">
        <f>IF($E22=0, "--", ROUND(P22/$E22*100, 2))</f>
        <v>73.68</v>
      </c>
      <c r="R22" s="17" t="n">
        <f>E22-P22</f>
        <v>5</v>
      </c>
      <c r="S22" s="29" t="n">
        <f>IF($E22=0, "--", ROUND(R22/$E22*100, 2))</f>
        <v>26.32</v>
      </c>
      <c r="T22" s="17" t="n">
        <v>5</v>
      </c>
      <c r="U22" s="53" t="s">
        <v>49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67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57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