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<sst xmlns="http://schemas.openxmlformats.org/spreadsheetml/2006/main" count="80">
  <si>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</si>
  <si>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</si>
  <si>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臺中市北區區公所一般公文統計表</t>
  </si>
  <si>
    <t>中華民國114年12月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</si>
  <si>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</si>
  <si>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</si>
  <si>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</si>
  <si>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</si>
  <si>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</si>
  <si>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</si>
  <si>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</si>
  <si>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</si>
  <si>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</si>
  <si>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</si>
  <si>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</si>
  <si>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</si>
  <si>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</si>
  <si>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</si>
  <si>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</si>
  <si>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</si>
  <si>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</si>
  <si>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</si>
  <si>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</si>
  <si>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</si>
  <si>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</si>
  <si>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</si>
  <si>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</si>
  <si>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</si>
  <si>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</si>
  <si>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</si>
  <si>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</si>
  <si>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</si>
  <si>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</si>
  <si>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</si>
  <si>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</si>
  <si>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</si>
  <si>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</si>
  <si>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</si>
  <si>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</si>
  <si>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</si>
  <si>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</si>
  <si>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</si>
  <si>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</si>
  <si>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</si>
  <si>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</si>
  <si>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</si>
  <si>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</si>
  <si>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</si>
  <si>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</si>
  <si>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</si>
  <si>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</si>
  <si>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</si>
  <si>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</si>
  <si>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</si>
  <si>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</si>
  <si>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</si>
  <si>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</si>
  <si>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</si>
  <si>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--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</si>
  <si>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</si>
  <si>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</si>
  <si>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</si>
  <si>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</si>
  <si>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</si>
  <si>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</si>
  <si>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</si>
  <si>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 年1月 02日編製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</si>
  <si>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</si>
  <si>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</si>
  <si>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</si>
  <si>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</si>
  <si>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</si>
  <si>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</si>
  <si>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</si>
  <si>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臺中市北區區公所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</si>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</sst>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71</v>
      </c>
      <c r="T1" s="52" t="s">
        <v>74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72</v>
      </c>
      <c r="T2" s="53" t="s">
        <v>75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68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1" t="s">
        <v>56</v>
      </c>
      <c r="N7" s="17" t="s">
        <v>59</v>
      </c>
      <c r="O7" s="17" t="s">
        <v>61</v>
      </c>
      <c r="P7" s="16" t="s">
        <v>63</v>
      </c>
      <c r="Q7" s="16"/>
      <c r="R7" s="16" t="s">
        <v>68</v>
      </c>
      <c r="S7" s="16"/>
      <c r="T7" s="17" t="s">
        <v>76</v>
      </c>
      <c r="U7" s="54" t="s">
        <v>78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6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6" t="s">
        <v>53</v>
      </c>
      <c r="M8" s="41"/>
      <c r="N8" s="17"/>
      <c r="O8" s="17"/>
      <c r="P8" s="16" t="s">
        <v>64</v>
      </c>
      <c r="Q8" s="16"/>
      <c r="R8" s="16" t="s">
        <v>69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6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6"/>
      <c r="M9" s="41"/>
      <c r="N9" s="17"/>
      <c r="O9" s="17"/>
      <c r="P9" s="17" t="s">
        <v>41</v>
      </c>
      <c r="Q9" s="48" t="s">
        <v>43</v>
      </c>
      <c r="R9" s="17" t="s">
        <v>41</v>
      </c>
      <c r="S9" s="48" t="s">
        <v>43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29" t="s">
        <v>44</v>
      </c>
      <c r="H10" s="18" t="s">
        <v>48</v>
      </c>
      <c r="I10" s="29" t="s">
        <v>49</v>
      </c>
      <c r="J10" s="18" t="s">
        <v>51</v>
      </c>
      <c r="K10" s="29" t="s">
        <v>52</v>
      </c>
      <c r="L10" s="17" t="s">
        <v>54</v>
      </c>
      <c r="M10" s="17" t="s">
        <v>57</v>
      </c>
      <c r="N10" s="17" t="s">
        <v>60</v>
      </c>
      <c r="O10" s="17" t="s">
        <v>62</v>
      </c>
      <c r="P10" s="17" t="s">
        <v>65</v>
      </c>
      <c r="Q10" s="49" t="s">
        <v>67</v>
      </c>
      <c r="R10" s="17" t="s">
        <v>70</v>
      </c>
      <c r="S10" s="49" t="s">
        <v>73</v>
      </c>
      <c r="T10" s="17" t="s">
        <v>77</v>
      </c>
      <c r="U10" s="54" t="s">
        <v>79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v>2216</v>
      </c>
      <c r="C11" s="19" t="n">
        <v>162</v>
      </c>
      <c r="D11" s="19" t="n">
        <v>1057</v>
      </c>
      <c r="E11" s="19" t="n">
        <f>SUM(B11:D11)</f>
        <v>3435</v>
      </c>
      <c r="F11" s="19" t="n">
        <v>1456</v>
      </c>
      <c r="G11" s="30" t="n">
        <f>IF($L11=0, "--", ROUND(F11/$L11*100, 2))</f>
        <v>100</v>
      </c>
      <c r="H11" s="19" t="n">
        <v>0</v>
      </c>
      <c r="I11" s="30" t="n">
        <f>IF($L11=0, "--", ROUND(H11/$L11*100, 2))</f>
        <v>0</v>
      </c>
      <c r="J11" s="19" t="n">
        <v>0</v>
      </c>
      <c r="K11" s="30" t="n">
        <f>IF($L11=0, "--", ROUND(J11/$L11*100, 2))</f>
        <v>0</v>
      </c>
      <c r="L11" s="19" t="n">
        <f>SUM(F11, H11, J11)</f>
        <v>1456</v>
      </c>
      <c r="M11" s="30" t="n">
        <v>1.26</v>
      </c>
      <c r="N11" s="19" t="n">
        <v>1568</v>
      </c>
      <c r="O11" s="19" t="n">
        <v>149</v>
      </c>
      <c r="P11" s="19" t="n">
        <f>SUM(L11, N11:O11)</f>
        <v>3173</v>
      </c>
      <c r="Q11" s="30" t="n">
        <f>IF($E11=0, "--", ROUND(P11/$E11*100, 2))</f>
        <v>92.37</v>
      </c>
      <c r="R11" s="19" t="n">
        <f>E11-P11</f>
        <v>262</v>
      </c>
      <c r="S11" s="30" t="n">
        <f>IF($E11=0, "--", ROUND(R11/$E11*100, 2))</f>
        <v>7.63</v>
      </c>
      <c r="T11" s="19" t="n">
        <v>262</v>
      </c>
      <c r="U11" s="55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0" t="str">
        <f>IF($L12=0, "--", ROUND(F12/$L12*100, 2))</f>
        <v>--</v>
      </c>
      <c r="H12" s="19" t="n">
        <v>0</v>
      </c>
      <c r="I12" s="30" t="str">
        <f>IF($L12=0, "--", ROUND(H12/$L12*100, 2))</f>
        <v>--</v>
      </c>
      <c r="J12" s="19" t="n">
        <v>0</v>
      </c>
      <c r="K12" s="30" t="str">
        <f>IF($L12=0, "--", ROUND(J12/$L12*100, 2))</f>
        <v>--</v>
      </c>
      <c r="L12" s="19" t="n">
        <v>0</v>
      </c>
      <c r="M12" s="30" t="s">
        <v>58</v>
      </c>
      <c r="N12" s="19" t="n">
        <v>0</v>
      </c>
      <c r="O12" s="19" t="n">
        <v>0</v>
      </c>
      <c r="P12" s="19" t="n">
        <f>SUM(L12, N12:O12)</f>
        <v>0</v>
      </c>
      <c r="Q12" s="30" t="str">
        <f>IF($E12=0, "--", ROUND(P12/$E12*100, 2))</f>
        <v>--</v>
      </c>
      <c r="R12" s="19" t="n">
        <f>E12-P12</f>
        <v>0</v>
      </c>
      <c r="S12" s="30" t="str">
        <f>IF($E12=0, "--", ROUND(R12/$E12*100, 2))</f>
        <v>--</v>
      </c>
      <c r="T12" s="19" t="n">
        <v>0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0" t="str">
        <f>IF($L13=0, "--", ROUND(F13/$L13*100, 2))</f>
        <v>--</v>
      </c>
      <c r="H13" s="19" t="n">
        <v>0</v>
      </c>
      <c r="I13" s="30" t="str">
        <f>IF($L13=0, "--", ROUND(H13/$L13*100, 2))</f>
        <v>--</v>
      </c>
      <c r="J13" s="19" t="n">
        <v>0</v>
      </c>
      <c r="K13" s="30" t="str">
        <f>IF($L13=0, "--", ROUND(J13/$L13*100, 2))</f>
        <v>--</v>
      </c>
      <c r="L13" s="19" t="n">
        <f>SUM(F13, H13, J13)</f>
        <v>0</v>
      </c>
      <c r="M13" s="30" t="s">
        <v>58</v>
      </c>
      <c r="N13" s="19" t="n">
        <v>0</v>
      </c>
      <c r="O13" s="19" t="n">
        <v>0</v>
      </c>
      <c r="P13" s="19" t="n">
        <f>SUM(L13, N13:O13)</f>
        <v>0</v>
      </c>
      <c r="Q13" s="30" t="str">
        <f>IF($E13=0, "--", ROUND(P13/$E13*100, 2))</f>
        <v>--</v>
      </c>
      <c r="R13" s="19" t="n">
        <f>E13-P13</f>
        <v>0</v>
      </c>
      <c r="S13" s="30" t="str">
        <f>IF($E13=0, "--", ROUND(R13/$E13*100, 2))</f>
        <v>--</v>
      </c>
      <c r="T13" s="19" t="n">
        <v>0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784</v>
      </c>
      <c r="C14" s="19" t="n">
        <v>50</v>
      </c>
      <c r="D14" s="19" t="n">
        <v>71</v>
      </c>
      <c r="E14" s="19" t="n">
        <f>SUM(B14:D14)</f>
        <v>905</v>
      </c>
      <c r="F14" s="19" t="n">
        <v>197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197</v>
      </c>
      <c r="M14" s="30" t="n">
        <v>2.02</v>
      </c>
      <c r="N14" s="19" t="n">
        <v>596</v>
      </c>
      <c r="O14" s="19" t="n">
        <v>24</v>
      </c>
      <c r="P14" s="19" t="n">
        <f>SUM(L14, N14:O14)</f>
        <v>817</v>
      </c>
      <c r="Q14" s="30" t="n">
        <f>IF($E14=0, "--", ROUND(P14/$E14*100, 2))</f>
        <v>90.28</v>
      </c>
      <c r="R14" s="19" t="n">
        <f>E14-P14</f>
        <v>88</v>
      </c>
      <c r="S14" s="30" t="n">
        <f>IF($E14=0, "--", ROUND(R14/$E14*100, 2))</f>
        <v>9.72</v>
      </c>
      <c r="T14" s="19" t="n">
        <v>88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0</v>
      </c>
      <c r="C15" s="19" t="n">
        <v>0</v>
      </c>
      <c r="D15" s="19" t="n">
        <v>0</v>
      </c>
      <c r="E15" s="19" t="n">
        <f>SUM(B15:D15)</f>
        <v>0</v>
      </c>
      <c r="F15" s="19" t="n">
        <v>0</v>
      </c>
      <c r="G15" s="30" t="str">
        <f>IF($L15=0, "--", ROUND(F15/$L15*100, 2))</f>
        <v>--</v>
      </c>
      <c r="H15" s="19" t="n">
        <v>0</v>
      </c>
      <c r="I15" s="30" t="str">
        <f>IF($L15=0, "--", ROUND(H15/$L15*100, 2))</f>
        <v>--</v>
      </c>
      <c r="J15" s="19" t="n">
        <v>0</v>
      </c>
      <c r="K15" s="30" t="str">
        <f>IF($L15=0, "--", ROUND(J15/$L15*100, 2))</f>
        <v>--</v>
      </c>
      <c r="L15" s="19" t="n">
        <f>SUM(F15, H15, J15)</f>
        <v>0</v>
      </c>
      <c r="M15" s="30" t="s">
        <v>58</v>
      </c>
      <c r="N15" s="19" t="n">
        <v>0</v>
      </c>
      <c r="O15" s="19" t="n">
        <v>0</v>
      </c>
      <c r="P15" s="19" t="n">
        <f>SUM(L15, N15:O15)</f>
        <v>0</v>
      </c>
      <c r="Q15" s="30" t="str">
        <f>IF($E15=0, "--", ROUND(P15/$E15*100, 2))</f>
        <v>--</v>
      </c>
      <c r="R15" s="19" t="n">
        <f>E15-P15</f>
        <v>0</v>
      </c>
      <c r="S15" s="30" t="str">
        <f>IF($E15=0, "--", ROUND(R15/$E15*100, 2))</f>
        <v>--</v>
      </c>
      <c r="T15" s="19" t="n">
        <v>0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502</v>
      </c>
      <c r="C16" s="19" t="n">
        <v>47</v>
      </c>
      <c r="D16" s="19" t="n">
        <v>249</v>
      </c>
      <c r="E16" s="19" t="n">
        <f>SUM(B16:D16)</f>
        <v>798</v>
      </c>
      <c r="F16" s="19" t="n">
        <v>439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439</v>
      </c>
      <c r="M16" s="30" t="n">
        <v>1.77</v>
      </c>
      <c r="N16" s="19" t="n">
        <v>234</v>
      </c>
      <c r="O16" s="19" t="n">
        <v>54</v>
      </c>
      <c r="P16" s="19" t="n">
        <f>SUM(L16, N16:O16)</f>
        <v>727</v>
      </c>
      <c r="Q16" s="30" t="n">
        <f>IF($E16=0, "--", ROUND(P16/$E16*100, 2))</f>
        <v>91.1</v>
      </c>
      <c r="R16" s="19" t="n">
        <f>E16-P16</f>
        <v>71</v>
      </c>
      <c r="S16" s="30" t="n">
        <f>IF($E16=0, "--", ROUND(R16/$E16*100, 2))</f>
        <v>8.9</v>
      </c>
      <c r="T16" s="19" t="n">
        <v>71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462</v>
      </c>
      <c r="C17" s="19" t="n">
        <v>36</v>
      </c>
      <c r="D17" s="19" t="n">
        <v>576</v>
      </c>
      <c r="E17" s="19" t="n">
        <f>SUM(B17:D17)</f>
        <v>1074</v>
      </c>
      <c r="F17" s="19" t="n">
        <v>677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677</v>
      </c>
      <c r="M17" s="30" t="n">
        <v>0.78</v>
      </c>
      <c r="N17" s="19" t="n">
        <v>329</v>
      </c>
      <c r="O17" s="19" t="n">
        <v>15</v>
      </c>
      <c r="P17" s="19" t="n">
        <f>SUM(L17, N17:O17)</f>
        <v>1021</v>
      </c>
      <c r="Q17" s="30" t="n">
        <f>IF($E17=0, "--", ROUND(P17/$E17*100, 2))</f>
        <v>95.07</v>
      </c>
      <c r="R17" s="19" t="n">
        <f>E17-P17</f>
        <v>53</v>
      </c>
      <c r="S17" s="30" t="n">
        <f>IF($E17=0, "--", ROUND(R17/$E17*100, 2))</f>
        <v>4.93</v>
      </c>
      <c r="T17" s="19" t="n">
        <v>53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214</v>
      </c>
      <c r="C18" s="19" t="n">
        <v>13</v>
      </c>
      <c r="D18" s="19" t="n">
        <v>60</v>
      </c>
      <c r="E18" s="19" t="n">
        <f>SUM(B18:D18)</f>
        <v>287</v>
      </c>
      <c r="F18" s="19" t="n">
        <v>90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90</v>
      </c>
      <c r="M18" s="30" t="n">
        <v>0.67</v>
      </c>
      <c r="N18" s="19" t="n">
        <v>182</v>
      </c>
      <c r="O18" s="19" t="n">
        <v>3</v>
      </c>
      <c r="P18" s="19" t="n">
        <f>SUM(L18, N18:O18)</f>
        <v>275</v>
      </c>
      <c r="Q18" s="30" t="n">
        <f>IF($E18=0, "--", ROUND(P18/$E18*100, 2))</f>
        <v>95.82</v>
      </c>
      <c r="R18" s="19" t="n">
        <f>E18-P18</f>
        <v>12</v>
      </c>
      <c r="S18" s="30" t="n">
        <f>IF($E18=0, "--", ROUND(R18/$E18*100, 2))</f>
        <v>4.18</v>
      </c>
      <c r="T18" s="19" t="n">
        <v>12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108</v>
      </c>
      <c r="C19" s="19" t="n">
        <v>12</v>
      </c>
      <c r="D19" s="19" t="n">
        <v>69</v>
      </c>
      <c r="E19" s="19" t="n">
        <f>SUM(B19:D19)</f>
        <v>189</v>
      </c>
      <c r="F19" s="19" t="n">
        <v>31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31</v>
      </c>
      <c r="M19" s="30" t="n">
        <v>1.44</v>
      </c>
      <c r="N19" s="19" t="n">
        <v>100</v>
      </c>
      <c r="O19" s="19" t="n">
        <v>42</v>
      </c>
      <c r="P19" s="19" t="n">
        <f>SUM(L19, N19:O19)</f>
        <v>173</v>
      </c>
      <c r="Q19" s="30" t="n">
        <f>IF($E19=0, "--", ROUND(P19/$E19*100, 2))</f>
        <v>91.53</v>
      </c>
      <c r="R19" s="19" t="n">
        <f>E19-P19</f>
        <v>16</v>
      </c>
      <c r="S19" s="30" t="n">
        <f>IF($E19=0, "--", ROUND(R19/$E19*100, 2))</f>
        <v>8.47</v>
      </c>
      <c r="T19" s="19" t="n">
        <v>16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102</v>
      </c>
      <c r="C20" s="19" t="n">
        <v>2</v>
      </c>
      <c r="D20" s="19" t="n">
        <v>27</v>
      </c>
      <c r="E20" s="19" t="n">
        <f>SUM(B20:D20)</f>
        <v>131</v>
      </c>
      <c r="F20" s="19" t="n">
        <v>18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18</v>
      </c>
      <c r="M20" s="30" t="n">
        <v>0.53</v>
      </c>
      <c r="N20" s="19" t="n">
        <v>93</v>
      </c>
      <c r="O20" s="19" t="n">
        <v>9</v>
      </c>
      <c r="P20" s="19" t="n">
        <f>SUM(L20, N20:O20)</f>
        <v>120</v>
      </c>
      <c r="Q20" s="30" t="n">
        <f>IF($E20=0, "--", ROUND(P20/$E20*100, 2))</f>
        <v>91.6</v>
      </c>
      <c r="R20" s="19" t="n">
        <f>E20-P20</f>
        <v>11</v>
      </c>
      <c r="S20" s="30" t="n">
        <f>IF($E20=0, "--", ROUND(R20/$E20*100, 2))</f>
        <v>8.4</v>
      </c>
      <c r="T20" s="19" t="n">
        <v>11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19" t="n">
        <v>31</v>
      </c>
      <c r="C21" s="19" t="n">
        <v>2</v>
      </c>
      <c r="D21" s="19" t="n">
        <v>2</v>
      </c>
      <c r="E21" s="19" t="n">
        <f>SUM(B21:D21)</f>
        <v>35</v>
      </c>
      <c r="F21" s="19" t="n">
        <v>1</v>
      </c>
      <c r="G21" s="30" t="n">
        <f>IF($L21=0, "--", ROUND(F21/$L21*100, 2))</f>
        <v>100</v>
      </c>
      <c r="H21" s="19" t="n">
        <v>0</v>
      </c>
      <c r="I21" s="30" t="n">
        <f>IF($L21=0, "--", ROUND(H21/$L21*100, 2))</f>
        <v>0</v>
      </c>
      <c r="J21" s="19" t="n">
        <v>0</v>
      </c>
      <c r="K21" s="30" t="n">
        <f>IF($L21=0, "--", ROUND(J21/$L21*100, 2))</f>
        <v>0</v>
      </c>
      <c r="L21" s="19" t="n">
        <f>SUM(F21, H21, J21)</f>
        <v>1</v>
      </c>
      <c r="M21" s="30" t="n">
        <v>6</v>
      </c>
      <c r="N21" s="19" t="n">
        <v>25</v>
      </c>
      <c r="O21" s="19" t="n">
        <v>2</v>
      </c>
      <c r="P21" s="19" t="n">
        <f>SUM(L21, N21:O21)</f>
        <v>28</v>
      </c>
      <c r="Q21" s="30" t="n">
        <f>IF($E21=0, "--", ROUND(P21/$E21*100, 2))</f>
        <v>80</v>
      </c>
      <c r="R21" s="19" t="n">
        <f>E21-P21</f>
        <v>7</v>
      </c>
      <c r="S21" s="30" t="n">
        <f>IF($E21=0, "--", ROUND(R21/$E21*100, 2))</f>
        <v>20</v>
      </c>
      <c r="T21" s="19" t="n">
        <v>7</v>
      </c>
      <c r="U21" s="55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19" t="n">
        <v>13</v>
      </c>
      <c r="C22" s="19" t="n">
        <v>0</v>
      </c>
      <c r="D22" s="19" t="n">
        <v>3</v>
      </c>
      <c r="E22" s="19" t="n">
        <f>SUM(B22:D22)</f>
        <v>16</v>
      </c>
      <c r="F22" s="19" t="n">
        <v>3</v>
      </c>
      <c r="G22" s="30" t="n">
        <f>IF($L22=0, "--", ROUND(F22/$L22*100, 2))</f>
        <v>100</v>
      </c>
      <c r="H22" s="19" t="n">
        <v>0</v>
      </c>
      <c r="I22" s="30" t="n">
        <f>IF($L22=0, "--", ROUND(H22/$L22*100, 2))</f>
        <v>0</v>
      </c>
      <c r="J22" s="19" t="n">
        <v>0</v>
      </c>
      <c r="K22" s="30" t="n">
        <f>IF($L22=0, "--", ROUND(J22/$L22*100, 2))</f>
        <v>0</v>
      </c>
      <c r="L22" s="19" t="n">
        <f>SUM(F22, H22, J22)</f>
        <v>3</v>
      </c>
      <c r="M22" s="30" t="n">
        <v>0.5</v>
      </c>
      <c r="N22" s="19" t="n">
        <v>9</v>
      </c>
      <c r="O22" s="19" t="n">
        <v>0</v>
      </c>
      <c r="P22" s="19" t="n">
        <f>SUM(L22, N22:O22)</f>
        <v>12</v>
      </c>
      <c r="Q22" s="30" t="n">
        <f>IF($E22=0, "--", ROUND(P22/$E22*100, 2))</f>
        <v>75</v>
      </c>
      <c r="R22" s="19" t="n">
        <f>E22-P22</f>
        <v>4</v>
      </c>
      <c r="S22" s="30" t="n">
        <f>IF($E22=0, "--", ROUND(R22/$E22*100, 2))</f>
        <v>25</v>
      </c>
      <c r="T22" s="19" t="n">
        <v>4</v>
      </c>
      <c r="U22" s="55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66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45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3"/>
      <c r="H28" s="11"/>
      <c r="I28" s="12"/>
      <c r="J28" s="32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46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1" t="s">
        <v>27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2" t="s">
        <v>28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