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<sst xmlns="http://schemas.openxmlformats.org/spreadsheetml/2006/main" count="77">
  <si>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</si>
  <si>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</si>
  <si>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臺中市南屯區公所一般公文統計表</t>
  </si>
  <si>
    <t>中華民國115年1月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</si>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</sst>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0.00_ " numFmtId="198"/>
    <numFmt formatCode="_-* #,##0_-;\-* #,##0_-;_-* &quot;-&quot;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B9CDE5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8" fontId="8" fillId="2" borderId="1" xfId="0" applyNumberFormat="true" applyFont="true" applyFill="true" applyBorder="true">
      <alignment horizontal="right"/>
    </xf>
    <xf numFmtId="198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9" fontId="8" fillId="2" borderId="1" xfId="0" applyNumberFormat="true" applyFont="true" applyFill="true" applyBorder="true">
      <alignment horizontal="right"/>
    </xf>
    <xf numFmtId="199" fontId="8" fillId="4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8" fontId="2" borderId="2" xfId="0" applyNumberFormat="true" applyFont="true" applyBorder="true">
      <alignment horizontal="right" vertical="center" wrapText="true"/>
    </xf>
    <xf numFmtId="198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2" fontId="8" borderId="1" xfId="0" applyNumberFormat="true" applyFont="true" applyBorder="true">
      <alignment horizontal="right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9" fontId="8" fillId="2" borderId="9" xfId="0" applyNumberFormat="true" applyFont="true" applyFill="true" applyBorder="true">
      <alignment horizontal="right"/>
    </xf>
    <xf numFmtId="199" fontId="8" fillId="4" borderId="9" xfId="0" applyNumberFormat="true" applyFont="true" applyFill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A11" sqref="A11:A11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2109375" hidden="false" outlineLevel="0"/>
    <col min="6" max="6" bestFit="false" customWidth="true" width="9.4921875" hidden="false" outlineLevel="0"/>
    <col min="7" max="7" bestFit="false" customWidth="true" width="11.21093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5" bestFit="false" customWidth="true" width="9.4921875" hidden="false" outlineLevel="0"/>
    <col min="16" max="17" bestFit="false" customWidth="true" width="11.21093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5" customHeight="true">
      <c r="A1" s="1" t="s">
        <v>0</v>
      </c>
      <c r="B1" s="13"/>
      <c r="C1" s="22"/>
      <c r="D1" s="10"/>
      <c r="E1" s="10"/>
      <c r="F1" s="10"/>
      <c r="G1" s="10"/>
      <c r="H1" s="35"/>
      <c r="I1" s="10"/>
      <c r="J1" s="35"/>
      <c r="K1" s="34"/>
      <c r="L1" s="34"/>
      <c r="M1" s="10"/>
      <c r="N1" s="10"/>
      <c r="O1" s="34"/>
      <c r="P1" s="49"/>
      <c r="Q1" s="49"/>
      <c r="R1" s="54"/>
      <c r="S1" s="1" t="s">
        <v>68</v>
      </c>
      <c r="T1" s="56" t="s">
        <v>71</v>
      </c>
      <c r="U1" s="56"/>
      <c r="V1" s="61"/>
    </row>
    <row r="2" ht="19.45" customHeight="true">
      <c r="A2" s="1" t="s">
        <v>1</v>
      </c>
      <c r="B2" s="14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7"/>
      <c r="P2" s="50"/>
      <c r="Q2" s="50"/>
      <c r="R2" s="55"/>
      <c r="S2" s="1" t="s">
        <v>69</v>
      </c>
      <c r="T2" s="57" t="s">
        <v>72</v>
      </c>
      <c r="U2" s="57"/>
      <c r="V2" s="61"/>
    </row>
    <row r="3" ht="16.6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8"/>
      <c r="S3" s="48"/>
      <c r="T3" s="48"/>
      <c r="U3" s="48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4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6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65</v>
      </c>
      <c r="S6" s="15"/>
      <c r="T6" s="15"/>
      <c r="U6" s="15"/>
      <c r="V6" s="12"/>
    </row>
    <row r="7" ht="16.6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4" t="s">
        <v>54</v>
      </c>
      <c r="N7" s="16" t="s">
        <v>56</v>
      </c>
      <c r="O7" s="16" t="s">
        <v>58</v>
      </c>
      <c r="P7" s="15" t="s">
        <v>60</v>
      </c>
      <c r="Q7" s="15"/>
      <c r="R7" s="15" t="s">
        <v>65</v>
      </c>
      <c r="S7" s="15"/>
      <c r="T7" s="16" t="s">
        <v>73</v>
      </c>
      <c r="U7" s="58" t="s">
        <v>75</v>
      </c>
    </row>
    <row r="8" ht="16.6" customHeight="true">
      <c r="A8" s="7" t="s">
        <v>5</v>
      </c>
      <c r="B8" s="16"/>
      <c r="C8" s="16"/>
      <c r="D8" s="16"/>
      <c r="E8" s="26" t="s">
        <v>34</v>
      </c>
      <c r="F8" s="15" t="s">
        <v>38</v>
      </c>
      <c r="G8" s="15"/>
      <c r="H8" s="15" t="s">
        <v>45</v>
      </c>
      <c r="I8" s="15"/>
      <c r="J8" s="15" t="s">
        <v>48</v>
      </c>
      <c r="K8" s="15"/>
      <c r="L8" s="26" t="s">
        <v>51</v>
      </c>
      <c r="M8" s="44"/>
      <c r="N8" s="16"/>
      <c r="O8" s="16"/>
      <c r="P8" s="51" t="s">
        <v>61</v>
      </c>
      <c r="Q8" s="51"/>
      <c r="R8" s="15" t="s">
        <v>66</v>
      </c>
      <c r="S8" s="15"/>
      <c r="T8" s="16"/>
      <c r="U8" s="58"/>
    </row>
    <row r="9" ht="16.6" customHeight="true">
      <c r="A9" s="6"/>
      <c r="B9" s="16"/>
      <c r="C9" s="16"/>
      <c r="D9" s="16"/>
      <c r="E9" s="26"/>
      <c r="F9" s="16" t="s">
        <v>39</v>
      </c>
      <c r="G9" s="30" t="s">
        <v>41</v>
      </c>
      <c r="H9" s="16" t="s">
        <v>39</v>
      </c>
      <c r="I9" s="30" t="s">
        <v>41</v>
      </c>
      <c r="J9" s="16" t="s">
        <v>39</v>
      </c>
      <c r="K9" s="30" t="s">
        <v>41</v>
      </c>
      <c r="L9" s="26"/>
      <c r="M9" s="44"/>
      <c r="N9" s="16"/>
      <c r="O9" s="16"/>
      <c r="P9" s="16" t="s">
        <v>39</v>
      </c>
      <c r="Q9" s="53" t="s">
        <v>41</v>
      </c>
      <c r="R9" s="16" t="s">
        <v>39</v>
      </c>
      <c r="S9" s="53" t="s">
        <v>41</v>
      </c>
      <c r="T9" s="16"/>
      <c r="U9" s="58"/>
    </row>
    <row r="10" ht="23.2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1" t="s">
        <v>42</v>
      </c>
      <c r="H10" s="17" t="s">
        <v>46</v>
      </c>
      <c r="I10" s="31" t="s">
        <v>47</v>
      </c>
      <c r="J10" s="17" t="s">
        <v>49</v>
      </c>
      <c r="K10" s="31" t="s">
        <v>50</v>
      </c>
      <c r="L10" s="16" t="s">
        <v>52</v>
      </c>
      <c r="M10" s="45" t="s">
        <v>55</v>
      </c>
      <c r="N10" s="16" t="s">
        <v>57</v>
      </c>
      <c r="O10" s="16" t="s">
        <v>59</v>
      </c>
      <c r="P10" s="16" t="s">
        <v>62</v>
      </c>
      <c r="Q10" s="31" t="s">
        <v>64</v>
      </c>
      <c r="R10" s="16" t="s">
        <v>67</v>
      </c>
      <c r="S10" s="31" t="s">
        <v>70</v>
      </c>
      <c r="T10" s="16" t="s">
        <v>74</v>
      </c>
      <c r="U10" s="58" t="s">
        <v>76</v>
      </c>
    </row>
    <row r="11" ht="18.75" customHeight="true">
      <c r="A11" s="9" t="s">
        <v>7</v>
      </c>
      <c r="B11" s="18" t="n">
        <f>B12+B13+B14+B15+B16+B17+B18+B19+B20</f>
        <v>2537</v>
      </c>
      <c r="C11" s="18" t="n">
        <f>C12+C13+C14+C15+C16+C17+C18+C19+C20</f>
        <v>251</v>
      </c>
      <c r="D11" s="18" t="n">
        <f>D12+D13+D14+D15+D16+D17+D18+D19+D20</f>
        <v>728</v>
      </c>
      <c r="E11" s="18" t="n">
        <f>B11+C11+D11</f>
        <v>3516</v>
      </c>
      <c r="F11" s="18" t="n">
        <f>F12+F13+F14+F15+F16+F17+F18+F19+F20</f>
        <v>1195</v>
      </c>
      <c r="G11" s="32" t="n">
        <f>IF(L11=0, "0.00", F11/L11*100)</f>
        <v>100</v>
      </c>
      <c r="H11" s="36" t="n">
        <f>H12+H13+H14+H15+H16+H17+H18+H19+H20</f>
        <v>0</v>
      </c>
      <c r="I11" s="36" t="n">
        <f>I12+I13+I14+I15+I16+I17+I18+I19+I20</f>
        <v>0</v>
      </c>
      <c r="J11" s="36" t="n">
        <f>J12+J13+J14+J15+J16+J17+J18+J19+J20</f>
        <v>0</v>
      </c>
      <c r="K11" s="36" t="n">
        <f>K12+K13+K14+K15+K16+K17+K18+K19+K20</f>
        <v>0</v>
      </c>
      <c r="L11" s="18" t="n">
        <f>F11+H11+J11</f>
        <v>1195</v>
      </c>
      <c r="M11" s="32" t="n">
        <v>1.52</v>
      </c>
      <c r="N11" s="18" t="n">
        <f>N12+N13+N14+N15+N16+N17+N18+N19+N20</f>
        <v>1988</v>
      </c>
      <c r="O11" s="18" t="n">
        <f>O12+O13+O14+O15+O16+O17+O18+O19+O20</f>
        <v>106</v>
      </c>
      <c r="P11" s="18" t="n">
        <f>L11+N11+O11</f>
        <v>3289</v>
      </c>
      <c r="Q11" s="32" t="n">
        <f>IF(E11=0, "0.00", P11/E11*100)</f>
        <v>93.5437997724687</v>
      </c>
      <c r="R11" s="18" t="n">
        <f>E11-P11</f>
        <v>227</v>
      </c>
      <c r="S11" s="32" t="n">
        <f>IF(E11=0, "0.00", R11/E11*100)</f>
        <v>6.45620022753128</v>
      </c>
      <c r="T11" s="18" t="n">
        <f>R11-U11</f>
        <v>227</v>
      </c>
      <c r="U11" s="59" t="n">
        <f>U12+U13+U14+U15+U16+U17+U18+U19+U20</f>
        <v>0</v>
      </c>
    </row>
    <row r="12" ht="18.75" customHeight="true">
      <c r="A12" s="9" t="s">
        <v>8</v>
      </c>
      <c r="B12" s="19" t="n">
        <v>705</v>
      </c>
      <c r="C12" s="19" t="n">
        <v>53</v>
      </c>
      <c r="D12" s="19" t="n">
        <v>148</v>
      </c>
      <c r="E12" s="27" t="n">
        <f>B12+C12+D12</f>
        <v>906</v>
      </c>
      <c r="F12" s="19" t="n">
        <v>300</v>
      </c>
      <c r="G12" s="33" t="n">
        <f>IF(L12=0, 0, F12/L12*100)</f>
        <v>100</v>
      </c>
      <c r="H12" s="37" t="n">
        <f>H13+H14+H15+H16+H17+H18+H19+H20+H21</f>
        <v>0</v>
      </c>
      <c r="I12" s="37" t="n">
        <f>I13+I14+I15+I16+I17+I18+I19+I20+I21</f>
        <v>0</v>
      </c>
      <c r="J12" s="37" t="n">
        <f>J13+J14+J15+J16+J17+J18+J19+J20+J21</f>
        <v>0</v>
      </c>
      <c r="K12" s="37" t="n">
        <f>K13+K14+K15+K16+K17+K18+K19+K20+K21</f>
        <v>0</v>
      </c>
      <c r="L12" s="27" t="n">
        <f>F12+H12+J12</f>
        <v>300</v>
      </c>
      <c r="M12" s="19" t="n">
        <v>2.13</v>
      </c>
      <c r="N12" s="19" t="n">
        <v>547</v>
      </c>
      <c r="O12" s="19" t="n">
        <v>5</v>
      </c>
      <c r="P12" s="27" t="n">
        <f>L12+N12+O12</f>
        <v>852</v>
      </c>
      <c r="Q12" s="33" t="n">
        <f>IF(E12=0, 0, P12/E12*100)</f>
        <v>94.0397350993378</v>
      </c>
      <c r="R12" s="27" t="n">
        <f>E12-P12</f>
        <v>54</v>
      </c>
      <c r="S12" s="33" t="n">
        <f>IF(E12=0, 0, R12/E12*100)</f>
        <v>5.96026490066225</v>
      </c>
      <c r="T12" s="27" t="n">
        <f>R12-U12</f>
        <v>54</v>
      </c>
      <c r="U12" s="60" t="n">
        <f>U13+U14+U15+U16+U17+U18+U19+U20+U21</f>
        <v>0</v>
      </c>
    </row>
    <row r="13" ht="18.75" customHeight="true">
      <c r="A13" s="9" t="s">
        <v>9</v>
      </c>
      <c r="B13" s="19" t="n">
        <v>376</v>
      </c>
      <c r="C13" s="19" t="n">
        <v>13</v>
      </c>
      <c r="D13" s="19" t="n">
        <v>23</v>
      </c>
      <c r="E13" s="27" t="n">
        <f>B13+C13+D13</f>
        <v>412</v>
      </c>
      <c r="F13" s="19" t="n">
        <v>25</v>
      </c>
      <c r="G13" s="33" t="n">
        <f>IF(L13=0, 0, F13/L13*100)</f>
        <v>100</v>
      </c>
      <c r="H13" s="37" t="n">
        <f>H14+H15+H16+H17+H18+H19+H20+H21+H22</f>
        <v>0</v>
      </c>
      <c r="I13" s="37" t="n">
        <f>I14+I15+I16+I17+I18+I19+I20+I21+I22</f>
        <v>0</v>
      </c>
      <c r="J13" s="37" t="n">
        <f>J14+J15+J16+J17+J18+J19+J20+J21+J22</f>
        <v>0</v>
      </c>
      <c r="K13" s="37" t="n">
        <f>K14+K15+K16+K17+K18+K19+K20+K21+K22</f>
        <v>0</v>
      </c>
      <c r="L13" s="27" t="n">
        <f>F13+H13+J13</f>
        <v>25</v>
      </c>
      <c r="M13" s="19" t="n">
        <v>0.68</v>
      </c>
      <c r="N13" s="19" t="n">
        <v>375</v>
      </c>
      <c r="O13" s="19" t="n">
        <v>7</v>
      </c>
      <c r="P13" s="27" t="n">
        <f>L13+N13+O13</f>
        <v>407</v>
      </c>
      <c r="Q13" s="33" t="n">
        <f>IF(E13=0, 0, P13/E13*100)</f>
        <v>98.7864077669903</v>
      </c>
      <c r="R13" s="27" t="n">
        <f>E13-P13</f>
        <v>5</v>
      </c>
      <c r="S13" s="33" t="n">
        <f>IF(E13=0, 0, R13/E13*100)</f>
        <v>1.21359223300971</v>
      </c>
      <c r="T13" s="27" t="n">
        <f>R13-U13</f>
        <v>5</v>
      </c>
      <c r="U13" s="60" t="n">
        <f>U14+U15+U16+U17+U18+U19+U20+U21+U22</f>
        <v>0</v>
      </c>
    </row>
    <row r="14" ht="18.75" customHeight="true">
      <c r="A14" s="9" t="s">
        <v>10</v>
      </c>
      <c r="B14" s="19" t="n">
        <v>563</v>
      </c>
      <c r="C14" s="19" t="n">
        <v>63</v>
      </c>
      <c r="D14" s="19" t="n">
        <v>195</v>
      </c>
      <c r="E14" s="27" t="n">
        <f>B14+C14+D14</f>
        <v>821</v>
      </c>
      <c r="F14" s="19" t="n">
        <v>419</v>
      </c>
      <c r="G14" s="33" t="n">
        <f>IF(L14=0, 0, F14/L14*100)</f>
        <v>100</v>
      </c>
      <c r="H14" s="37" t="n">
        <f>H15+H16+H17+H18+H19+H20+H21+H22+H23</f>
        <v>0</v>
      </c>
      <c r="I14" s="37" t="n">
        <f>I15+I16+I17+I18+I19+I20+I21+I22+I23</f>
        <v>0</v>
      </c>
      <c r="J14" s="37" t="n">
        <f>J15+J16+J17+J18+J19+J20+J21+J22+J23</f>
        <v>0</v>
      </c>
      <c r="K14" s="37" t="n">
        <f>K15+K16+K17+K18+K19+K20+K21+K22+K23</f>
        <v>0</v>
      </c>
      <c r="L14" s="27" t="n">
        <f>F14+H14+J14</f>
        <v>419</v>
      </c>
      <c r="M14" s="19" t="n">
        <v>1.53</v>
      </c>
      <c r="N14" s="19" t="n">
        <v>311</v>
      </c>
      <c r="O14" s="19" t="n">
        <v>40</v>
      </c>
      <c r="P14" s="27" t="n">
        <f>L14+N14+O14</f>
        <v>770</v>
      </c>
      <c r="Q14" s="33" t="n">
        <f>IF(E14=0, 0, P14/E14*100)</f>
        <v>93.7880633373934</v>
      </c>
      <c r="R14" s="27" t="n">
        <f>E14-P14</f>
        <v>51</v>
      </c>
      <c r="S14" s="33" t="n">
        <f>IF(E14=0, 0, R14/E14*100)</f>
        <v>6.21193666260658</v>
      </c>
      <c r="T14" s="27" t="n">
        <f>R14-U14</f>
        <v>51</v>
      </c>
      <c r="U14" s="60" t="n">
        <f>U15+U16+U17+U18+U19+U20+U21+U22+U23</f>
        <v>0</v>
      </c>
    </row>
    <row r="15" ht="18.75" customHeight="true">
      <c r="A15" s="9" t="s">
        <v>11</v>
      </c>
      <c r="B15" s="19" t="n">
        <v>405</v>
      </c>
      <c r="C15" s="19" t="n">
        <v>54</v>
      </c>
      <c r="D15" s="19" t="n">
        <v>242</v>
      </c>
      <c r="E15" s="27" t="n">
        <f>B15+C15+D15</f>
        <v>701</v>
      </c>
      <c r="F15" s="19" t="n">
        <v>343</v>
      </c>
      <c r="G15" s="33" t="n">
        <f>IF(L15=0, 0, F15/L15*100)</f>
        <v>100</v>
      </c>
      <c r="H15" s="37" t="n">
        <f>H16+H17+H18+H19+H20+H21+H22+H23+H24</f>
        <v>0</v>
      </c>
      <c r="I15" s="37" t="n">
        <f>I16+I17+I18+I19+I20+I21+I22+I23+I24</f>
        <v>0</v>
      </c>
      <c r="J15" s="37" t="n">
        <f>J16+J17+J18+J19+J20+J21+J22+J23+J24</f>
        <v>0</v>
      </c>
      <c r="K15" s="37" t="n">
        <f>K16+K17+K18+K19+K20+K21+K22+K23+K24</f>
        <v>0</v>
      </c>
      <c r="L15" s="27" t="n">
        <f>F15+H15+J15</f>
        <v>343</v>
      </c>
      <c r="M15" s="19" t="n">
        <v>1.17</v>
      </c>
      <c r="N15" s="19" t="n">
        <v>305</v>
      </c>
      <c r="O15" s="19" t="n">
        <v>7</v>
      </c>
      <c r="P15" s="27" t="n">
        <f>L15+N15+O15</f>
        <v>655</v>
      </c>
      <c r="Q15" s="33" t="n">
        <f>IF(E15=0, 0, P15/E15*100)</f>
        <v>93.4379457917261</v>
      </c>
      <c r="R15" s="27" t="n">
        <f>E15-P15</f>
        <v>46</v>
      </c>
      <c r="S15" s="33" t="n">
        <f>IF(E15=0, 0, R15/E15*100)</f>
        <v>6.56205420827389</v>
      </c>
      <c r="T15" s="27" t="n">
        <f>R15-U15</f>
        <v>46</v>
      </c>
      <c r="U15" s="60" t="n">
        <f>U16+U17+U18+U19+U20+U21+U22+U23+U24</f>
        <v>0</v>
      </c>
    </row>
    <row r="16" ht="18.75" customHeight="true">
      <c r="A16" s="9" t="s">
        <v>12</v>
      </c>
      <c r="B16" s="19" t="n">
        <v>219</v>
      </c>
      <c r="C16" s="19" t="n">
        <v>31</v>
      </c>
      <c r="D16" s="19" t="n">
        <v>46</v>
      </c>
      <c r="E16" s="27" t="n">
        <f>B16+C16+D16</f>
        <v>296</v>
      </c>
      <c r="F16" s="19" t="n">
        <v>74</v>
      </c>
      <c r="G16" s="33" t="n">
        <f>IF(L16=0, 0, F16/L16*100)</f>
        <v>100</v>
      </c>
      <c r="H16" s="37" t="n">
        <f>H17+H18+H19+H20+H21+H22+H23+H24+H25</f>
        <v>0</v>
      </c>
      <c r="I16" s="37" t="n">
        <f>I17+I18+I19+I20+I21+I22+I23+I24+I25</f>
        <v>0</v>
      </c>
      <c r="J16" s="37" t="n">
        <f>J17+J18+J19+J20+J21+J22+J23+J24+J25</f>
        <v>0</v>
      </c>
      <c r="K16" s="37" t="n">
        <f>K17+K18+K19+K20+K21+K22+K23+K24+K25</f>
        <v>0</v>
      </c>
      <c r="L16" s="27" t="n">
        <f>F16+H16+J16</f>
        <v>74</v>
      </c>
      <c r="M16" s="19" t="n">
        <v>1.11</v>
      </c>
      <c r="N16" s="19" t="n">
        <v>188</v>
      </c>
      <c r="O16" s="19" t="n">
        <v>3</v>
      </c>
      <c r="P16" s="27" t="n">
        <f>L16+N16+O16</f>
        <v>265</v>
      </c>
      <c r="Q16" s="33" t="n">
        <f>IF(E16=0, 0, P16/E16*100)</f>
        <v>89.527027027027</v>
      </c>
      <c r="R16" s="27" t="n">
        <f>E16-P16</f>
        <v>31</v>
      </c>
      <c r="S16" s="33" t="n">
        <f>IF(E16=0, 0, R16/E16*100)</f>
        <v>10.472972972973</v>
      </c>
      <c r="T16" s="27" t="n">
        <f>R16-U16</f>
        <v>31</v>
      </c>
      <c r="U16" s="60" t="n">
        <f>U17+U18+U19+U20+U21+U22+U23+U24+U25</f>
        <v>0</v>
      </c>
    </row>
    <row r="17" ht="18.75" customHeight="true">
      <c r="A17" s="9" t="s">
        <v>13</v>
      </c>
      <c r="B17" s="19" t="n">
        <v>123</v>
      </c>
      <c r="C17" s="19" t="n">
        <v>23</v>
      </c>
      <c r="D17" s="19" t="n">
        <v>52</v>
      </c>
      <c r="E17" s="27" t="n">
        <f>B17+C17+D17</f>
        <v>198</v>
      </c>
      <c r="F17" s="19" t="n">
        <v>21</v>
      </c>
      <c r="G17" s="33" t="n">
        <f>IF(L17=0, 0, F17/L17*100)</f>
        <v>100</v>
      </c>
      <c r="H17" s="37" t="n">
        <f>H18+H19+H20+H21+H22+H23+H24+H25+H26</f>
        <v>0</v>
      </c>
      <c r="I17" s="37" t="n">
        <f>I18+I19+I20+I21+I22+I23+I24+I25+I26</f>
        <v>0</v>
      </c>
      <c r="J17" s="37" t="n">
        <f>J18+J19+J20+J21+J22+J23+J24+J25+J26</f>
        <v>0</v>
      </c>
      <c r="K17" s="37" t="n">
        <f>K18+K19+K20+K21+K22+K23+K24+K25+K26</f>
        <v>0</v>
      </c>
      <c r="L17" s="27" t="n">
        <f>F17+H17+J17</f>
        <v>21</v>
      </c>
      <c r="M17" s="19" t="n">
        <v>1.48</v>
      </c>
      <c r="N17" s="19" t="n">
        <v>120</v>
      </c>
      <c r="O17" s="19" t="n">
        <v>34</v>
      </c>
      <c r="P17" s="27" t="n">
        <f>L17+N17+O17</f>
        <v>175</v>
      </c>
      <c r="Q17" s="33" t="n">
        <f>IF(E17=0, 0, P17/E17*100)</f>
        <v>88.3838383838384</v>
      </c>
      <c r="R17" s="27" t="n">
        <f>E17-P17</f>
        <v>23</v>
      </c>
      <c r="S17" s="33" t="n">
        <f>IF(E17=0, 0, R17/E17*100)</f>
        <v>11.6161616161616</v>
      </c>
      <c r="T17" s="27" t="n">
        <f>R17-U17</f>
        <v>23</v>
      </c>
      <c r="U17" s="60" t="n">
        <f>U18+U19+U20+U21+U22+U23+U24+U25+U26</f>
        <v>0</v>
      </c>
    </row>
    <row r="18" ht="18.75" customHeight="true">
      <c r="A18" s="9" t="s">
        <v>14</v>
      </c>
      <c r="B18" s="19" t="n">
        <v>99</v>
      </c>
      <c r="C18" s="19" t="n">
        <v>3</v>
      </c>
      <c r="D18" s="19" t="n">
        <v>9</v>
      </c>
      <c r="E18" s="27" t="n">
        <f>B18+C18+D18</f>
        <v>111</v>
      </c>
      <c r="F18" s="19" t="n">
        <v>6</v>
      </c>
      <c r="G18" s="33" t="n">
        <f>IF(L18=0, 0, F18/L18*100)</f>
        <v>100</v>
      </c>
      <c r="H18" s="37" t="n">
        <f>H19+H20+H21+H22+H23+H24+H25+H26+H27</f>
        <v>0</v>
      </c>
      <c r="I18" s="37" t="n">
        <f>I19+I20+I21+I22+I23+I24+I25+I26+I27</f>
        <v>0</v>
      </c>
      <c r="J18" s="37" t="n">
        <f>J19+J20+J21+J22+J23+J24+J25+J26+J27</f>
        <v>0</v>
      </c>
      <c r="K18" s="37" t="n">
        <f>K19+K20+K21+K22+K23+K24+K25+K26+K27</f>
        <v>0</v>
      </c>
      <c r="L18" s="27" t="n">
        <f>F18+H18+J18</f>
        <v>6</v>
      </c>
      <c r="M18" s="19" t="n">
        <v>1.17</v>
      </c>
      <c r="N18" s="19" t="n">
        <v>90</v>
      </c>
      <c r="O18" s="19" t="n">
        <v>3</v>
      </c>
      <c r="P18" s="27" t="n">
        <f>L18+N18+O18</f>
        <v>99</v>
      </c>
      <c r="Q18" s="33" t="n">
        <f>IF(E18=0, 0, P18/E18*100)</f>
        <v>89.1891891891892</v>
      </c>
      <c r="R18" s="27" t="n">
        <f>E18-P18</f>
        <v>12</v>
      </c>
      <c r="S18" s="33" t="n">
        <f>IF(E18=0, 0, R18/E18*100)</f>
        <v>10.8108108108108</v>
      </c>
      <c r="T18" s="27" t="n">
        <f>R18-U18</f>
        <v>12</v>
      </c>
      <c r="U18" s="60" t="n">
        <f>U19+U20+U21+U22+U23+U24+U25+U26+U27</f>
        <v>0</v>
      </c>
    </row>
    <row r="19" ht="18.75" customHeight="true">
      <c r="A19" s="9" t="s">
        <v>15</v>
      </c>
      <c r="B19" s="19" t="n">
        <v>25</v>
      </c>
      <c r="C19" s="19" t="n">
        <v>7</v>
      </c>
      <c r="D19" s="19" t="n">
        <v>10</v>
      </c>
      <c r="E19" s="27" t="n">
        <f>B19+C19+D19</f>
        <v>42</v>
      </c>
      <c r="F19" s="19" t="n">
        <v>5</v>
      </c>
      <c r="G19" s="33" t="n">
        <f>IF(L19=0, 0, F19/L19*100)</f>
        <v>100</v>
      </c>
      <c r="H19" s="37" t="n">
        <f>H20+H21+H22+H23+H24+H25+H26+H27+H28</f>
        <v>0</v>
      </c>
      <c r="I19" s="37" t="n">
        <f>I20+I21+I22+I23+I24+I25+I26+I27+I28</f>
        <v>0</v>
      </c>
      <c r="J19" s="37" t="n">
        <f>J20+J21+J22+J23+J24+J25+J26+J27+J28</f>
        <v>0</v>
      </c>
      <c r="K19" s="37" t="n">
        <f>K20+K21+K22+K23+K24+K25+K26+K27+K28</f>
        <v>0</v>
      </c>
      <c r="L19" s="27" t="n">
        <f>F19+H19+J19</f>
        <v>5</v>
      </c>
      <c r="M19" s="46" t="n">
        <v>0.6</v>
      </c>
      <c r="N19" s="19" t="n">
        <v>26</v>
      </c>
      <c r="O19" s="19" t="n">
        <v>6</v>
      </c>
      <c r="P19" s="27" t="n">
        <f>L19+N19+O19</f>
        <v>37</v>
      </c>
      <c r="Q19" s="33" t="n">
        <f>IF(E19=0, 0, P19/E19*100)</f>
        <v>88.0952380952381</v>
      </c>
      <c r="R19" s="27" t="n">
        <f>E19-P19</f>
        <v>5</v>
      </c>
      <c r="S19" s="33" t="n">
        <f>IF(E19=0, 0, R19/E19*100)</f>
        <v>11.9047619047619</v>
      </c>
      <c r="T19" s="27" t="n">
        <f>R19-U19</f>
        <v>5</v>
      </c>
      <c r="U19" s="60" t="n">
        <f>U20+U21+U22+U23+U24+U25+U26+U27+U28</f>
        <v>0</v>
      </c>
    </row>
    <row r="20" ht="18.75" customHeight="true">
      <c r="A20" s="9" t="s">
        <v>16</v>
      </c>
      <c r="B20" s="19" t="n">
        <v>22</v>
      </c>
      <c r="C20" s="19" t="n">
        <v>4</v>
      </c>
      <c r="D20" s="19" t="n">
        <v>3</v>
      </c>
      <c r="E20" s="27" t="n">
        <f>B20+C20+D20</f>
        <v>29</v>
      </c>
      <c r="F20" s="19" t="n">
        <v>2</v>
      </c>
      <c r="G20" s="33" t="n">
        <f>IF(L20=0, 0, F20/L20*100)</f>
        <v>100</v>
      </c>
      <c r="H20" s="37" t="n">
        <f>H21+H22+H23+H24+H25+H26+H27+H28+H29</f>
        <v>0</v>
      </c>
      <c r="I20" s="37" t="n">
        <f>I21+I22+I23+I24+I25+I26+I27+I28+I29</f>
        <v>0</v>
      </c>
      <c r="J20" s="37" t="n">
        <f>J21+J22+J23+J24+J25+J26+J27+J28+J29</f>
        <v>0</v>
      </c>
      <c r="K20" s="37" t="n">
        <f>K21+K22+K23+K24+K25+K26+K27+K28+K29</f>
        <v>0</v>
      </c>
      <c r="L20" s="27" t="n">
        <f>F20+H20+J20</f>
        <v>2</v>
      </c>
      <c r="M20" s="46" t="n">
        <v>0.5</v>
      </c>
      <c r="N20" s="19" t="n">
        <v>26</v>
      </c>
      <c r="O20" s="19" t="n">
        <v>1</v>
      </c>
      <c r="P20" s="27" t="n">
        <f>L20+N20+O20</f>
        <v>29</v>
      </c>
      <c r="Q20" s="33" t="n">
        <f>IF(E20=0, 0, P20/E20*100)</f>
        <v>100</v>
      </c>
      <c r="R20" s="37" t="n">
        <f>R21+R22+R23+R24+R25+R26+R27+R28+R29</f>
        <v>0</v>
      </c>
      <c r="S20" s="37" t="n">
        <f>S21+S22+S23+S24+S25+S26+S27+S28+S29</f>
        <v>0</v>
      </c>
      <c r="T20" s="37" t="n">
        <f>T21+T22+T23+T24+T25+T26+T27+T28+T29</f>
        <v>0</v>
      </c>
      <c r="U20" s="60" t="n">
        <f>U21+U22+U23+U24+U25+U26+U27+U28+U29</f>
        <v>0</v>
      </c>
    </row>
    <row r="21" ht="19.45" customHeight="true">
      <c r="A21" s="2" t="s">
        <v>17</v>
      </c>
      <c r="B21" s="2"/>
      <c r="C21" s="24"/>
      <c r="D21" s="24"/>
      <c r="E21" s="24"/>
      <c r="F21" s="24"/>
      <c r="G21" s="24"/>
      <c r="H21" s="24"/>
      <c r="I21" s="29"/>
      <c r="J21" s="2"/>
      <c r="K21" s="39"/>
      <c r="L21" s="42"/>
      <c r="M21" s="42"/>
      <c r="N21" s="42"/>
      <c r="O21" s="48"/>
      <c r="P21" s="52" t="s">
        <v>63</v>
      </c>
      <c r="Q21" s="52"/>
      <c r="R21" s="48"/>
      <c r="S21" s="48"/>
      <c r="T21" s="48"/>
      <c r="U21" s="48"/>
    </row>
    <row r="22" ht="19.45" customHeight="true">
      <c r="A22" s="10"/>
      <c r="B22" s="10"/>
      <c r="C22" s="10"/>
      <c r="D22" s="10"/>
      <c r="E22" s="28"/>
      <c r="F22" s="28"/>
      <c r="G22" s="34" t="s">
        <v>43</v>
      </c>
      <c r="H22" s="34"/>
      <c r="I22" s="35"/>
      <c r="J22" s="10"/>
      <c r="K22" s="40"/>
      <c r="L22" s="43"/>
      <c r="M22" s="43"/>
      <c r="N22" s="43"/>
      <c r="O22" s="40"/>
      <c r="P22" s="43"/>
      <c r="Q22" s="43"/>
      <c r="R22" s="22"/>
      <c r="S22" s="22"/>
      <c r="T22" s="22"/>
      <c r="U22" s="22"/>
    </row>
    <row r="23" ht="19.45" customHeight="true">
      <c r="A23" s="11" t="s">
        <v>18</v>
      </c>
      <c r="B23" s="11"/>
      <c r="C23" s="11"/>
      <c r="D23" s="11" t="s">
        <v>32</v>
      </c>
      <c r="E23" s="11"/>
      <c r="F23" s="11"/>
      <c r="G23" s="35"/>
      <c r="H23" s="10"/>
      <c r="I23" s="11"/>
      <c r="J23" s="34"/>
      <c r="K23" s="11"/>
      <c r="L23" s="11" t="s">
        <v>53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45" customHeight="true">
      <c r="A24" s="11"/>
      <c r="B24" s="11"/>
      <c r="C24" s="11"/>
      <c r="D24" s="11"/>
      <c r="E24" s="11"/>
      <c r="F24" s="11"/>
      <c r="G24" s="34" t="s">
        <v>44</v>
      </c>
      <c r="H24" s="34"/>
      <c r="I24" s="11"/>
      <c r="J24" s="38"/>
      <c r="K24" s="11"/>
      <c r="L24" s="11"/>
      <c r="M24" s="11"/>
      <c r="N24" s="41"/>
      <c r="O24" s="40"/>
      <c r="P24" s="43"/>
      <c r="Q24" s="43"/>
      <c r="R24" s="22"/>
      <c r="S24" s="22"/>
      <c r="T24" s="22"/>
      <c r="U24" s="22"/>
    </row>
    <row r="25" ht="19.4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1"/>
      <c r="L25" s="11"/>
      <c r="M25" s="11"/>
      <c r="N25" s="11"/>
      <c r="O25" s="43"/>
      <c r="P25" s="10"/>
      <c r="Q25" s="10"/>
      <c r="R25" s="22"/>
      <c r="S25" s="22"/>
      <c r="T25" s="22"/>
      <c r="U25" s="22"/>
    </row>
    <row r="26" ht="19.4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5"/>
      <c r="P26" s="10"/>
      <c r="Q26" s="43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P21:U21"/>
    <mergeCell ref="B25:O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