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llo119100\Downloads\"/>
    </mc:Choice>
  </mc:AlternateContent>
  <xr:revisionPtr revIDLastSave="0" documentId="13_ncr:1_{91BCDA1F-0CAE-4A6A-A289-F55BACC6D7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3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1" l="1"/>
  <c r="B28" i="1"/>
  <c r="C27" i="1"/>
  <c r="B27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C25" i="1"/>
  <c r="B25" i="1"/>
  <c r="C24" i="1"/>
  <c r="B24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C22" i="1"/>
  <c r="B22" i="1"/>
  <c r="C21" i="1"/>
  <c r="B21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C19" i="1"/>
  <c r="B19" i="1"/>
  <c r="C18" i="1"/>
  <c r="B18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C16" i="1"/>
  <c r="B16" i="1"/>
  <c r="C15" i="1"/>
  <c r="B15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R13" i="1"/>
  <c r="F13" i="1"/>
  <c r="C13" i="1" s="1"/>
  <c r="C10" i="1" s="1"/>
  <c r="B13" i="1"/>
  <c r="R12" i="1"/>
  <c r="F12" i="1"/>
  <c r="C12" i="1" s="1"/>
  <c r="S11" i="1"/>
  <c r="R11" i="1"/>
  <c r="Q11" i="1"/>
  <c r="Q8" i="1" s="1"/>
  <c r="P11" i="1"/>
  <c r="P8" i="1" s="1"/>
  <c r="O11" i="1"/>
  <c r="N11" i="1"/>
  <c r="M11" i="1"/>
  <c r="M8" i="1" s="1"/>
  <c r="L11" i="1"/>
  <c r="K11" i="1"/>
  <c r="J11" i="1"/>
  <c r="I11" i="1"/>
  <c r="I8" i="1" s="1"/>
  <c r="H11" i="1"/>
  <c r="G11" i="1"/>
  <c r="F11" i="1"/>
  <c r="E11" i="1"/>
  <c r="D11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B10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S8" i="1"/>
  <c r="R8" i="1"/>
  <c r="O8" i="1"/>
  <c r="N8" i="1"/>
  <c r="L8" i="1"/>
  <c r="K8" i="1"/>
  <c r="J8" i="1"/>
  <c r="H8" i="1"/>
  <c r="G8" i="1"/>
  <c r="F8" i="1"/>
  <c r="E8" i="1"/>
  <c r="D8" i="1"/>
  <c r="C9" i="1" l="1"/>
  <c r="C11" i="1"/>
  <c r="C8" i="1" s="1"/>
  <c r="B12" i="1"/>
  <c r="B9" i="1" l="1"/>
  <c r="B11" i="1"/>
  <c r="B8" i="1" s="1"/>
</calcChain>
</file>

<file path=xl/sharedStrings.xml><?xml version="1.0" encoding="utf-8"?>
<sst xmlns="http://schemas.openxmlformats.org/spreadsheetml/2006/main" count="73" uniqueCount="53">
  <si>
    <t>公開類</t>
  </si>
  <si>
    <t>編製機關</t>
  </si>
  <si>
    <t>臺中市政府教育局</t>
  </si>
  <si>
    <t>年報</t>
  </si>
  <si>
    <t>次年2月底前編報</t>
  </si>
  <si>
    <t>表    號</t>
  </si>
  <si>
    <t>30910-01-03-2</t>
  </si>
  <si>
    <t>臺中市政府教育局員工總人數(修正表)</t>
  </si>
  <si>
    <t>中華民國114年底</t>
  </si>
  <si>
    <t>單位：人</t>
  </si>
  <si>
    <t>類  別</t>
  </si>
  <si>
    <t>總計</t>
  </si>
  <si>
    <t xml:space="preserve"> 正式職(教)員</t>
  </si>
  <si>
    <t>聘用
人員</t>
  </si>
  <si>
    <t>約僱
人員</t>
  </si>
  <si>
    <t>技工</t>
  </si>
  <si>
    <t>駕駛</t>
  </si>
  <si>
    <t>工友</t>
  </si>
  <si>
    <t>正式
工員(船員)</t>
  </si>
  <si>
    <t>駐衛
警察</t>
  </si>
  <si>
    <t>測量
助理</t>
  </si>
  <si>
    <t>清潔
隊員</t>
  </si>
  <si>
    <t>臨編
人員</t>
  </si>
  <si>
    <t>臨時
員工</t>
  </si>
  <si>
    <t>其他</t>
  </si>
  <si>
    <t>備註</t>
  </si>
  <si>
    <t>合計</t>
  </si>
  <si>
    <t>民選首長</t>
  </si>
  <si>
    <t>政務人員</t>
  </si>
  <si>
    <t>正式職員</t>
  </si>
  <si>
    <t>校長及教師</t>
  </si>
  <si>
    <t>總      計</t>
  </si>
  <si>
    <t>男</t>
  </si>
  <si>
    <t>女</t>
  </si>
  <si>
    <t>教育局暨所屬機關</t>
  </si>
  <si>
    <t>其他為調用教師</t>
  </si>
  <si>
    <t>市立高級中學</t>
  </si>
  <si>
    <t>其他為警衛外包人員</t>
  </si>
  <si>
    <t>市立國民中學</t>
  </si>
  <si>
    <t>市立國民小學</t>
  </si>
  <si>
    <t>市立幼兒園</t>
  </si>
  <si>
    <t>市立特殊教育學校</t>
  </si>
  <si>
    <t>填表</t>
  </si>
  <si>
    <t>審核</t>
  </si>
  <si>
    <t>業務主管人員</t>
  </si>
  <si>
    <t>機關首長</t>
  </si>
  <si>
    <t>中華民國115年4月8日編製</t>
  </si>
  <si>
    <t>主辦統計人員</t>
  </si>
  <si>
    <t>資料來源：由本局會計室依據「教育局員工總人數」資料彙編。</t>
  </si>
  <si>
    <t>填表說明：1.本表編製1份，並依統計法規定永久保存，資料透過網際網路上傳至「臺中市公務統計行政管理系統」。</t>
  </si>
  <si>
    <t xml:space="preserve">          2.本表含服務於本局之正式公務人員暨聘用人員、約僱人員、技工、駕駛、工友、正式工員(船員)、駐衛警察、測量助理、清潔隊員、臨編人員、臨時員工等人員。</t>
  </si>
  <si>
    <t xml:space="preserve">          3.包含所屬機關資料。</t>
  </si>
  <si>
    <t>修正原因:資料誤植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</si>
</sst>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??_-;_-@_-"/>
  </numFmts>
  <fonts count="55" x14ac:knownFonts="1">
    <font>
      <sz val="11"/>
      <color theme="1"/>
      <name val="新細明體"/>
      <family val="2"/>
      <scheme val="minor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b/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FF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FF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FF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DEADA"/>
      </patternFill>
    </fill>
    <fill>
      <patternFill patternType="solid">
        <fgColor rgb="FFFDEADA"/>
      </patternFill>
    </fill>
    <fill>
      <patternFill patternType="solid">
        <fgColor rgb="FFFDEADA"/>
      </patternFill>
    </fill>
    <fill>
      <patternFill patternType="solid">
        <fgColor rgb="FFFDEADA"/>
      </patternFill>
    </fill>
    <fill>
      <patternFill patternType="solid">
        <fgColor rgb="FFFDEADA"/>
      </patternFill>
    </fill>
    <fill>
      <patternFill patternType="solid">
        <fgColor rgb="FFFDEADA"/>
      </patternFill>
    </fill>
    <fill>
      <patternFill patternType="solid">
        <fgColor rgb="FFFDEADA"/>
      </patternFill>
    </fill>
    <fill>
      <patternFill patternType="solid">
        <fgColor rgb="FFFDEADA"/>
      </patternFill>
    </fill>
    <fill>
      <patternFill patternType="solid">
        <fgColor rgb="FFFDEADA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7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10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37" fontId="18" fillId="0" borderId="0" xfId="0" applyNumberFormat="1" applyFont="1" applyAlignment="1">
      <alignment vertical="center"/>
    </xf>
    <xf numFmtId="37" fontId="19" fillId="0" borderId="5" xfId="0" applyNumberFormat="1" applyFont="1" applyBorder="1" applyAlignment="1">
      <alignment horizontal="center" vertical="center"/>
    </xf>
    <xf numFmtId="37" fontId="20" fillId="0" borderId="5" xfId="0" applyNumberFormat="1" applyFont="1" applyBorder="1" applyAlignment="1">
      <alignment vertical="center"/>
    </xf>
    <xf numFmtId="0" fontId="21" fillId="0" borderId="5" xfId="0" applyFont="1" applyBorder="1" applyAlignment="1">
      <alignment horizontal="right" vertical="center"/>
    </xf>
    <xf numFmtId="0" fontId="23" fillId="0" borderId="1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41" fontId="28" fillId="3" borderId="11" xfId="0" applyNumberFormat="1" applyFont="1" applyFill="1" applyBorder="1" applyAlignment="1">
      <alignment horizontal="right" vertical="center" wrapText="1"/>
    </xf>
    <xf numFmtId="41" fontId="29" fillId="4" borderId="7" xfId="0" applyNumberFormat="1" applyFont="1" applyFill="1" applyBorder="1" applyAlignment="1">
      <alignment horizontal="right" vertical="center" wrapText="1"/>
    </xf>
    <xf numFmtId="0" fontId="30" fillId="0" borderId="7" xfId="0" applyFont="1" applyBorder="1" applyAlignment="1">
      <alignment vertical="center"/>
    </xf>
    <xf numFmtId="49" fontId="31" fillId="0" borderId="3" xfId="0" applyNumberFormat="1" applyFont="1" applyBorder="1" applyAlignment="1">
      <alignment horizontal="center" vertical="center"/>
    </xf>
    <xf numFmtId="41" fontId="32" fillId="5" borderId="2" xfId="0" applyNumberFormat="1" applyFont="1" applyFill="1" applyBorder="1" applyAlignment="1">
      <alignment horizontal="right" vertical="center" wrapText="1"/>
    </xf>
    <xf numFmtId="41" fontId="33" fillId="6" borderId="0" xfId="0" applyNumberFormat="1" applyFont="1" applyFill="1" applyAlignment="1">
      <alignment horizontal="right" vertical="center" wrapText="1"/>
    </xf>
    <xf numFmtId="0" fontId="34" fillId="0" borderId="0" xfId="0" applyFont="1" applyAlignment="1">
      <alignment vertical="center"/>
    </xf>
    <xf numFmtId="49" fontId="35" fillId="0" borderId="6" xfId="0" applyNumberFormat="1" applyFont="1" applyBorder="1" applyAlignment="1">
      <alignment horizontal="center" vertical="center"/>
    </xf>
    <xf numFmtId="41" fontId="36" fillId="7" borderId="4" xfId="0" applyNumberFormat="1" applyFont="1" applyFill="1" applyBorder="1" applyAlignment="1">
      <alignment horizontal="right" vertical="center" wrapText="1"/>
    </xf>
    <xf numFmtId="41" fontId="37" fillId="8" borderId="5" xfId="0" applyNumberFormat="1" applyFont="1" applyFill="1" applyBorder="1" applyAlignment="1">
      <alignment horizontal="right" vertical="center" wrapText="1"/>
    </xf>
    <xf numFmtId="176" fontId="38" fillId="0" borderId="5" xfId="0" applyNumberFormat="1" applyFont="1" applyBorder="1" applyAlignment="1">
      <alignment horizontal="right" vertical="center"/>
    </xf>
    <xf numFmtId="41" fontId="39" fillId="9" borderId="7" xfId="0" applyNumberFormat="1" applyFont="1" applyFill="1" applyBorder="1" applyAlignment="1">
      <alignment horizontal="right" vertical="center"/>
    </xf>
    <xf numFmtId="41" fontId="40" fillId="10" borderId="0" xfId="0" applyNumberFormat="1" applyFont="1" applyFill="1" applyAlignment="1">
      <alignment horizontal="right" vertical="center"/>
    </xf>
    <xf numFmtId="41" fontId="41" fillId="0" borderId="0" xfId="0" applyNumberFormat="1" applyFont="1" applyAlignment="1">
      <alignment horizontal="right" vertical="center"/>
    </xf>
    <xf numFmtId="41" fontId="42" fillId="0" borderId="0" xfId="0" applyNumberFormat="1" applyFont="1" applyAlignment="1">
      <alignment horizontal="right" vertical="center"/>
    </xf>
    <xf numFmtId="41" fontId="43" fillId="0" borderId="0" xfId="0" applyNumberFormat="1" applyFont="1" applyAlignment="1">
      <alignment horizontal="right" vertical="center" wrapText="1"/>
    </xf>
    <xf numFmtId="0" fontId="44" fillId="0" borderId="0" xfId="0" applyFont="1" applyAlignment="1">
      <alignment vertical="center"/>
    </xf>
    <xf numFmtId="41" fontId="45" fillId="11" borderId="5" xfId="0" applyNumberFormat="1" applyFont="1" applyFill="1" applyBorder="1" applyAlignment="1">
      <alignment horizontal="right" vertical="center"/>
    </xf>
    <xf numFmtId="41" fontId="46" fillId="0" borderId="5" xfId="0" applyNumberFormat="1" applyFont="1" applyBorder="1" applyAlignment="1">
      <alignment horizontal="right" vertical="center"/>
    </xf>
    <xf numFmtId="41" fontId="47" fillId="0" borderId="5" xfId="0" applyNumberFormat="1" applyFont="1" applyBorder="1" applyAlignment="1">
      <alignment horizontal="right" vertical="center"/>
    </xf>
    <xf numFmtId="41" fontId="48" fillId="0" borderId="5" xfId="0" applyNumberFormat="1" applyFont="1" applyBorder="1" applyAlignment="1">
      <alignment horizontal="right" vertical="center" wrapText="1"/>
    </xf>
    <xf numFmtId="0" fontId="49" fillId="0" borderId="7" xfId="0" applyFont="1" applyBorder="1" applyAlignment="1">
      <alignment horizontal="left" vertical="center"/>
    </xf>
    <xf numFmtId="0" fontId="50" fillId="0" borderId="7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2" fillId="0" borderId="0" xfId="0" applyFont="1" applyAlignment="1">
      <alignment horizontal="left" vertical="center"/>
    </xf>
    <xf numFmtId="0" fontId="53" fillId="0" borderId="0" xfId="0" applyFont="1"/>
    <xf numFmtId="37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37" fontId="13" fillId="0" borderId="7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37" fontId="19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26" fillId="0" borderId="9" xfId="0" applyFont="1" applyBorder="1" applyAlignment="1">
      <alignment horizontal="center" vertical="top" wrapText="1"/>
    </xf>
    <xf numFmtId="41" fontId="42" fillId="9" borderId="7" xfId="0" applyNumberFormat="1" applyFont="1" applyFill="1" applyBorder="1" applyAlignment="1">
      <alignment horizontal="right" vertical="center"/>
    </xf>
    <xf numFmtId="41" fontId="42" fillId="10" borderId="0" xfId="0" applyNumberFormat="1" applyFont="1" applyFill="1" applyAlignment="1">
      <alignment horizontal="right" vertical="center"/>
    </xf>
    <xf numFmtId="41" fontId="42" fillId="11" borderId="5" xfId="0" applyNumberFormat="1" applyFont="1" applyFill="1" applyBorder="1" applyAlignment="1">
      <alignment horizontal="right" vertical="center"/>
    </xf>
    <xf numFmtId="41" fontId="42" fillId="5" borderId="2" xfId="0" applyNumberFormat="1" applyFont="1" applyFill="1" applyBorder="1" applyAlignment="1">
      <alignment horizontal="right" vertical="center" wrapText="1"/>
    </xf>
    <xf numFmtId="41" fontId="42" fillId="7" borderId="4" xfId="0" applyNumberFormat="1" applyFont="1" applyFill="1" applyBorder="1" applyAlignment="1">
      <alignment horizontal="right" vertical="center" wrapText="1"/>
    </xf>
    <xf numFmtId="41" fontId="42" fillId="3" borderId="11" xfId="0" applyNumberFormat="1" applyFont="1" applyFill="1" applyBorder="1" applyAlignment="1">
      <alignment horizontal="right" vertical="center" wrapText="1"/>
    </xf>
    <xf numFmtId="41" fontId="42" fillId="4" borderId="7" xfId="0" applyNumberFormat="1" applyFont="1" applyFill="1" applyBorder="1" applyAlignment="1">
      <alignment horizontal="right" vertical="center" wrapText="1"/>
    </xf>
    <xf numFmtId="41" fontId="42" fillId="6" borderId="0" xfId="0" applyNumberFormat="1" applyFont="1" applyFill="1" applyAlignment="1">
      <alignment horizontal="right" vertical="center" wrapText="1"/>
    </xf>
    <xf numFmtId="41" fontId="42" fillId="8" borderId="5" xfId="0" applyNumberFormat="1" applyFont="1" applyFill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I17" sqref="I17"/>
    </sheetView>
  </sheetViews>
  <sheetFormatPr defaultColWidth="9.28515625" defaultRowHeight="15" customHeight="1" x14ac:dyDescent="0.25"/>
  <cols>
    <col min="1" max="1" width="19.7109375" style="44" customWidth="1"/>
    <col min="2" max="19" width="12.5703125" style="44" customWidth="1"/>
    <col min="20" max="20" width="17.140625" style="44" customWidth="1"/>
  </cols>
  <sheetData>
    <row r="1" spans="1:50" ht="16.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7" t="s">
        <v>1</v>
      </c>
      <c r="Q1" s="47"/>
      <c r="R1" s="47" t="s">
        <v>2</v>
      </c>
      <c r="S1" s="47"/>
      <c r="T1" s="47"/>
      <c r="U1" s="6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6.5" x14ac:dyDescent="0.25">
      <c r="A2" s="1" t="s">
        <v>3</v>
      </c>
      <c r="B2" s="7" t="s">
        <v>4</v>
      </c>
      <c r="C2" s="8"/>
      <c r="D2" s="8"/>
      <c r="E2" s="8"/>
      <c r="F2" s="8"/>
      <c r="G2" s="8"/>
      <c r="H2" s="9"/>
      <c r="I2" s="10"/>
      <c r="J2" s="9"/>
      <c r="K2" s="9"/>
      <c r="L2" s="8"/>
      <c r="M2" s="8"/>
      <c r="N2" s="9"/>
      <c r="O2" s="11"/>
      <c r="P2" s="47" t="s">
        <v>5</v>
      </c>
      <c r="Q2" s="47"/>
      <c r="R2" s="48" t="s">
        <v>6</v>
      </c>
      <c r="S2" s="47"/>
      <c r="T2" s="47"/>
      <c r="U2" s="6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27.6" customHeight="1" x14ac:dyDescent="0.25">
      <c r="A3" s="49" t="s">
        <v>7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12"/>
      <c r="T3" s="12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16.5" x14ac:dyDescent="0.25">
      <c r="A4" s="45" t="s">
        <v>8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13"/>
      <c r="T4" s="1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16.5" x14ac:dyDescent="0.25">
      <c r="A5" s="14"/>
      <c r="B5" s="14"/>
      <c r="C5" s="14"/>
      <c r="D5" s="14"/>
      <c r="E5" s="14"/>
      <c r="F5" s="14"/>
      <c r="G5" s="15"/>
      <c r="H5" s="51"/>
      <c r="I5" s="52"/>
      <c r="J5" s="52"/>
      <c r="K5" s="15"/>
      <c r="L5" s="15"/>
      <c r="M5" s="15"/>
      <c r="N5" s="15"/>
      <c r="O5" s="15"/>
      <c r="P5" s="15"/>
      <c r="Q5" s="15"/>
      <c r="R5" s="15"/>
      <c r="S5" s="15"/>
      <c r="T5" s="16" t="s">
        <v>9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t="16.5" x14ac:dyDescent="0.25">
      <c r="A6" s="53" t="s">
        <v>10</v>
      </c>
      <c r="B6" s="54" t="s">
        <v>11</v>
      </c>
      <c r="C6" s="54" t="s">
        <v>12</v>
      </c>
      <c r="D6" s="54"/>
      <c r="E6" s="54"/>
      <c r="F6" s="54"/>
      <c r="G6" s="54"/>
      <c r="H6" s="55" t="s">
        <v>13</v>
      </c>
      <c r="I6" s="55" t="s">
        <v>14</v>
      </c>
      <c r="J6" s="56" t="s">
        <v>15</v>
      </c>
      <c r="K6" s="56" t="s">
        <v>16</v>
      </c>
      <c r="L6" s="55" t="s">
        <v>17</v>
      </c>
      <c r="M6" s="55" t="s">
        <v>18</v>
      </c>
      <c r="N6" s="55" t="s">
        <v>19</v>
      </c>
      <c r="O6" s="55" t="s">
        <v>20</v>
      </c>
      <c r="P6" s="55" t="s">
        <v>21</v>
      </c>
      <c r="Q6" s="55" t="s">
        <v>22</v>
      </c>
      <c r="R6" s="55" t="s">
        <v>23</v>
      </c>
      <c r="S6" s="55" t="s">
        <v>24</v>
      </c>
      <c r="T6" s="57" t="s">
        <v>25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t="16.5" x14ac:dyDescent="0.25">
      <c r="A7" s="53"/>
      <c r="B7" s="54"/>
      <c r="C7" s="17" t="s">
        <v>26</v>
      </c>
      <c r="D7" s="17" t="s">
        <v>27</v>
      </c>
      <c r="E7" s="5" t="s">
        <v>28</v>
      </c>
      <c r="F7" s="17" t="s">
        <v>29</v>
      </c>
      <c r="G7" s="17" t="s">
        <v>30</v>
      </c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7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t="16.5" x14ac:dyDescent="0.25">
      <c r="A8" s="18" t="s">
        <v>31</v>
      </c>
      <c r="B8" s="63">
        <f t="shared" ref="B8:S8" si="0">B11+B14+B17+B20+B23+B26</f>
        <v>28560</v>
      </c>
      <c r="C8" s="64">
        <f t="shared" si="0"/>
        <v>25329</v>
      </c>
      <c r="D8" s="20">
        <f t="shared" si="0"/>
        <v>0</v>
      </c>
      <c r="E8" s="20">
        <f t="shared" si="0"/>
        <v>1</v>
      </c>
      <c r="F8" s="64">
        <f t="shared" si="0"/>
        <v>2587</v>
      </c>
      <c r="G8" s="20">
        <f t="shared" si="0"/>
        <v>22741</v>
      </c>
      <c r="H8" s="20">
        <f t="shared" si="0"/>
        <v>1</v>
      </c>
      <c r="I8" s="20">
        <f t="shared" si="0"/>
        <v>166</v>
      </c>
      <c r="J8" s="20">
        <f t="shared" si="0"/>
        <v>67</v>
      </c>
      <c r="K8" s="20">
        <f t="shared" si="0"/>
        <v>3</v>
      </c>
      <c r="L8" s="64">
        <f t="shared" si="0"/>
        <v>307</v>
      </c>
      <c r="M8" s="20">
        <f t="shared" si="0"/>
        <v>0</v>
      </c>
      <c r="N8" s="20">
        <f t="shared" si="0"/>
        <v>0</v>
      </c>
      <c r="O8" s="20">
        <f t="shared" si="0"/>
        <v>0</v>
      </c>
      <c r="P8" s="20">
        <f t="shared" si="0"/>
        <v>0</v>
      </c>
      <c r="Q8" s="64">
        <f t="shared" si="0"/>
        <v>10</v>
      </c>
      <c r="R8" s="64">
        <f t="shared" si="0"/>
        <v>2044</v>
      </c>
      <c r="S8" s="20">
        <f t="shared" si="0"/>
        <v>633</v>
      </c>
      <c r="T8" s="21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ht="16.5" x14ac:dyDescent="0.25">
      <c r="A9" s="22" t="s">
        <v>32</v>
      </c>
      <c r="B9" s="61">
        <f t="shared" ref="B9:S9" si="1">B12+B15+B18+B21+B24+B27</f>
        <v>8541</v>
      </c>
      <c r="C9" s="65">
        <f t="shared" si="1"/>
        <v>7139</v>
      </c>
      <c r="D9" s="24">
        <f t="shared" si="1"/>
        <v>0</v>
      </c>
      <c r="E9" s="24">
        <f t="shared" si="1"/>
        <v>1</v>
      </c>
      <c r="F9" s="65">
        <f t="shared" si="1"/>
        <v>574</v>
      </c>
      <c r="G9" s="24">
        <f t="shared" si="1"/>
        <v>6564</v>
      </c>
      <c r="H9" s="24">
        <f t="shared" si="1"/>
        <v>0</v>
      </c>
      <c r="I9" s="24">
        <f t="shared" si="1"/>
        <v>22</v>
      </c>
      <c r="J9" s="24">
        <f t="shared" si="1"/>
        <v>38</v>
      </c>
      <c r="K9" s="24">
        <f t="shared" si="1"/>
        <v>3</v>
      </c>
      <c r="L9" s="24">
        <f t="shared" si="1"/>
        <v>84</v>
      </c>
      <c r="M9" s="24">
        <f t="shared" si="1"/>
        <v>0</v>
      </c>
      <c r="N9" s="24">
        <f t="shared" si="1"/>
        <v>0</v>
      </c>
      <c r="O9" s="24">
        <f t="shared" si="1"/>
        <v>0</v>
      </c>
      <c r="P9" s="24">
        <f t="shared" si="1"/>
        <v>0</v>
      </c>
      <c r="Q9" s="24">
        <f t="shared" si="1"/>
        <v>5</v>
      </c>
      <c r="R9" s="65">
        <f t="shared" si="1"/>
        <v>694</v>
      </c>
      <c r="S9" s="24">
        <f t="shared" si="1"/>
        <v>556</v>
      </c>
      <c r="T9" s="25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ht="16.5" x14ac:dyDescent="0.25">
      <c r="A10" s="26" t="s">
        <v>33</v>
      </c>
      <c r="B10" s="62">
        <f t="shared" ref="B10:S10" si="2">B13+B16+B19+B22+B25+B28</f>
        <v>20019</v>
      </c>
      <c r="C10" s="66">
        <f t="shared" si="2"/>
        <v>18190</v>
      </c>
      <c r="D10" s="28">
        <f t="shared" si="2"/>
        <v>0</v>
      </c>
      <c r="E10" s="28">
        <f t="shared" si="2"/>
        <v>0</v>
      </c>
      <c r="F10" s="66">
        <f t="shared" si="2"/>
        <v>2013</v>
      </c>
      <c r="G10" s="28">
        <f t="shared" si="2"/>
        <v>16177</v>
      </c>
      <c r="H10" s="28">
        <f t="shared" si="2"/>
        <v>1</v>
      </c>
      <c r="I10" s="28">
        <f t="shared" si="2"/>
        <v>144</v>
      </c>
      <c r="J10" s="28">
        <f t="shared" si="2"/>
        <v>29</v>
      </c>
      <c r="K10" s="28">
        <f t="shared" si="2"/>
        <v>0</v>
      </c>
      <c r="L10" s="66">
        <f t="shared" si="2"/>
        <v>223</v>
      </c>
      <c r="M10" s="28">
        <f t="shared" si="2"/>
        <v>0</v>
      </c>
      <c r="N10" s="28">
        <f t="shared" si="2"/>
        <v>0</v>
      </c>
      <c r="O10" s="28">
        <f t="shared" si="2"/>
        <v>0</v>
      </c>
      <c r="P10" s="28">
        <f t="shared" si="2"/>
        <v>0</v>
      </c>
      <c r="Q10" s="66">
        <f t="shared" si="2"/>
        <v>5</v>
      </c>
      <c r="R10" s="66">
        <f t="shared" si="2"/>
        <v>1350</v>
      </c>
      <c r="S10" s="28">
        <f t="shared" si="2"/>
        <v>77</v>
      </c>
      <c r="T10" s="29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ht="16.5" x14ac:dyDescent="0.25">
      <c r="A11" s="18" t="s">
        <v>34</v>
      </c>
      <c r="B11" s="63">
        <f t="shared" ref="B11:S11" si="3">B12+B13</f>
        <v>255</v>
      </c>
      <c r="C11" s="58">
        <f t="shared" si="3"/>
        <v>165</v>
      </c>
      <c r="D11" s="30">
        <f t="shared" si="3"/>
        <v>0</v>
      </c>
      <c r="E11" s="30">
        <f t="shared" si="3"/>
        <v>1</v>
      </c>
      <c r="F11" s="58">
        <f t="shared" si="3"/>
        <v>164</v>
      </c>
      <c r="G11" s="30">
        <f t="shared" si="3"/>
        <v>0</v>
      </c>
      <c r="H11" s="20">
        <f t="shared" si="3"/>
        <v>0</v>
      </c>
      <c r="I11" s="30">
        <f t="shared" si="3"/>
        <v>0</v>
      </c>
      <c r="J11" s="30">
        <f t="shared" si="3"/>
        <v>0</v>
      </c>
      <c r="K11" s="30">
        <f t="shared" si="3"/>
        <v>0</v>
      </c>
      <c r="L11" s="58">
        <f t="shared" si="3"/>
        <v>3</v>
      </c>
      <c r="M11" s="30">
        <f t="shared" si="3"/>
        <v>0</v>
      </c>
      <c r="N11" s="30">
        <f t="shared" si="3"/>
        <v>0</v>
      </c>
      <c r="O11" s="30">
        <f t="shared" si="3"/>
        <v>0</v>
      </c>
      <c r="P11" s="20">
        <f t="shared" si="3"/>
        <v>0</v>
      </c>
      <c r="Q11" s="30">
        <f t="shared" si="3"/>
        <v>0</v>
      </c>
      <c r="R11" s="58">
        <f t="shared" si="3"/>
        <v>44</v>
      </c>
      <c r="S11" s="30">
        <f t="shared" si="3"/>
        <v>43</v>
      </c>
      <c r="T11" s="21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ht="16.5" x14ac:dyDescent="0.25">
      <c r="A12" s="22" t="s">
        <v>32</v>
      </c>
      <c r="B12" s="61">
        <f>SUM(D12:S12)</f>
        <v>80</v>
      </c>
      <c r="C12" s="59">
        <f>SUM(D12:G12)</f>
        <v>49</v>
      </c>
      <c r="D12" s="32">
        <v>0</v>
      </c>
      <c r="E12" s="32">
        <v>1</v>
      </c>
      <c r="F12" s="33">
        <f>46+2</f>
        <v>48</v>
      </c>
      <c r="G12" s="32">
        <v>0</v>
      </c>
      <c r="H12" s="34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4">
        <v>0</v>
      </c>
      <c r="Q12" s="32">
        <v>0</v>
      </c>
      <c r="R12" s="33">
        <f>11+2</f>
        <v>13</v>
      </c>
      <c r="S12" s="32">
        <v>18</v>
      </c>
      <c r="T12" s="35" t="s">
        <v>35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ht="16.5" x14ac:dyDescent="0.25">
      <c r="A13" s="26" t="s">
        <v>33</v>
      </c>
      <c r="B13" s="62">
        <f>SUM(D13:S13)</f>
        <v>175</v>
      </c>
      <c r="C13" s="60">
        <f>SUM(D13:G13)</f>
        <v>116</v>
      </c>
      <c r="D13" s="37">
        <v>0</v>
      </c>
      <c r="E13" s="37">
        <v>0</v>
      </c>
      <c r="F13" s="38">
        <f>111+5</f>
        <v>116</v>
      </c>
      <c r="G13" s="37">
        <v>0</v>
      </c>
      <c r="H13" s="39">
        <v>0</v>
      </c>
      <c r="I13" s="37">
        <v>0</v>
      </c>
      <c r="J13" s="37">
        <v>0</v>
      </c>
      <c r="K13" s="37">
        <v>0</v>
      </c>
      <c r="L13" s="38">
        <v>3</v>
      </c>
      <c r="M13" s="37">
        <v>0</v>
      </c>
      <c r="N13" s="37">
        <v>0</v>
      </c>
      <c r="O13" s="37">
        <v>0</v>
      </c>
      <c r="P13" s="39">
        <v>0</v>
      </c>
      <c r="Q13" s="38">
        <v>0</v>
      </c>
      <c r="R13" s="38">
        <f>27+4</f>
        <v>31</v>
      </c>
      <c r="S13" s="37">
        <v>25</v>
      </c>
      <c r="T13" s="35" t="s">
        <v>35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ht="16.5" x14ac:dyDescent="0.25">
      <c r="A14" s="18" t="s">
        <v>36</v>
      </c>
      <c r="B14" s="19">
        <f t="shared" ref="B14:S14" si="4">B15+B16</f>
        <v>4620</v>
      </c>
      <c r="C14" s="30">
        <f t="shared" si="4"/>
        <v>4369</v>
      </c>
      <c r="D14" s="30">
        <f t="shared" si="4"/>
        <v>0</v>
      </c>
      <c r="E14" s="30">
        <f t="shared" si="4"/>
        <v>0</v>
      </c>
      <c r="F14" s="30">
        <f t="shared" si="4"/>
        <v>600</v>
      </c>
      <c r="G14" s="30">
        <f t="shared" si="4"/>
        <v>3769</v>
      </c>
      <c r="H14" s="20">
        <f t="shared" si="4"/>
        <v>0</v>
      </c>
      <c r="I14" s="30">
        <f t="shared" si="4"/>
        <v>39</v>
      </c>
      <c r="J14" s="30">
        <f t="shared" si="4"/>
        <v>18</v>
      </c>
      <c r="K14" s="30">
        <f t="shared" si="4"/>
        <v>0</v>
      </c>
      <c r="L14" s="30">
        <f t="shared" si="4"/>
        <v>60</v>
      </c>
      <c r="M14" s="30">
        <f t="shared" si="4"/>
        <v>0</v>
      </c>
      <c r="N14" s="30">
        <f t="shared" si="4"/>
        <v>0</v>
      </c>
      <c r="O14" s="30">
        <f t="shared" si="4"/>
        <v>0</v>
      </c>
      <c r="P14" s="20">
        <f t="shared" si="4"/>
        <v>0</v>
      </c>
      <c r="Q14" s="30">
        <f t="shared" si="4"/>
        <v>0</v>
      </c>
      <c r="R14" s="30">
        <f t="shared" si="4"/>
        <v>75</v>
      </c>
      <c r="S14" s="30">
        <f t="shared" si="4"/>
        <v>59</v>
      </c>
      <c r="T14" s="25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6.5" x14ac:dyDescent="0.25">
      <c r="A15" s="22" t="s">
        <v>32</v>
      </c>
      <c r="B15" s="23">
        <f>SUM(D15:S15)</f>
        <v>1939</v>
      </c>
      <c r="C15" s="31">
        <f>SUM(D15:G15)</f>
        <v>1798</v>
      </c>
      <c r="D15" s="32">
        <v>0</v>
      </c>
      <c r="E15" s="32">
        <v>0</v>
      </c>
      <c r="F15" s="32">
        <v>202</v>
      </c>
      <c r="G15" s="32">
        <v>1596</v>
      </c>
      <c r="H15" s="34">
        <v>0</v>
      </c>
      <c r="I15" s="32">
        <v>17</v>
      </c>
      <c r="J15" s="32">
        <v>12</v>
      </c>
      <c r="K15" s="32">
        <v>0</v>
      </c>
      <c r="L15" s="32">
        <v>19</v>
      </c>
      <c r="M15" s="32">
        <v>0</v>
      </c>
      <c r="N15" s="32">
        <v>0</v>
      </c>
      <c r="O15" s="32">
        <v>0</v>
      </c>
      <c r="P15" s="34">
        <v>0</v>
      </c>
      <c r="Q15" s="32">
        <v>0</v>
      </c>
      <c r="R15" s="32">
        <v>38</v>
      </c>
      <c r="S15" s="32">
        <v>55</v>
      </c>
      <c r="T15" s="35" t="s">
        <v>37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ht="16.5" x14ac:dyDescent="0.25">
      <c r="A16" s="26" t="s">
        <v>33</v>
      </c>
      <c r="B16" s="27">
        <f>SUM(D16:S16)</f>
        <v>2681</v>
      </c>
      <c r="C16" s="36">
        <f>SUM(D16:G16)</f>
        <v>2571</v>
      </c>
      <c r="D16" s="37">
        <v>0</v>
      </c>
      <c r="E16" s="37">
        <v>0</v>
      </c>
      <c r="F16" s="37">
        <v>398</v>
      </c>
      <c r="G16" s="37">
        <v>2173</v>
      </c>
      <c r="H16" s="39">
        <v>0</v>
      </c>
      <c r="I16" s="37">
        <v>22</v>
      </c>
      <c r="J16" s="37">
        <v>6</v>
      </c>
      <c r="K16" s="37">
        <v>0</v>
      </c>
      <c r="L16" s="37">
        <v>41</v>
      </c>
      <c r="M16" s="37">
        <v>0</v>
      </c>
      <c r="N16" s="37">
        <v>0</v>
      </c>
      <c r="O16" s="37">
        <v>0</v>
      </c>
      <c r="P16" s="39">
        <v>0</v>
      </c>
      <c r="Q16" s="37">
        <v>0</v>
      </c>
      <c r="R16" s="37">
        <v>37</v>
      </c>
      <c r="S16" s="37">
        <v>4</v>
      </c>
      <c r="T16" s="35" t="s">
        <v>37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ht="16.5" x14ac:dyDescent="0.25">
      <c r="A17" s="18" t="s">
        <v>38</v>
      </c>
      <c r="B17" s="19">
        <f t="shared" ref="B17:S17" si="5">B18+B19</f>
        <v>6838</v>
      </c>
      <c r="C17" s="30">
        <f t="shared" si="5"/>
        <v>6365</v>
      </c>
      <c r="D17" s="30">
        <f t="shared" si="5"/>
        <v>0</v>
      </c>
      <c r="E17" s="30">
        <f t="shared" si="5"/>
        <v>0</v>
      </c>
      <c r="F17" s="30">
        <f t="shared" si="5"/>
        <v>603</v>
      </c>
      <c r="G17" s="30">
        <f t="shared" si="5"/>
        <v>5762</v>
      </c>
      <c r="H17" s="20">
        <f t="shared" si="5"/>
        <v>0</v>
      </c>
      <c r="I17" s="30">
        <f t="shared" si="5"/>
        <v>20</v>
      </c>
      <c r="J17" s="30">
        <f t="shared" si="5"/>
        <v>18</v>
      </c>
      <c r="K17" s="30">
        <f t="shared" si="5"/>
        <v>0</v>
      </c>
      <c r="L17" s="30">
        <f t="shared" si="5"/>
        <v>79</v>
      </c>
      <c r="M17" s="30">
        <f t="shared" si="5"/>
        <v>0</v>
      </c>
      <c r="N17" s="30">
        <f t="shared" si="5"/>
        <v>0</v>
      </c>
      <c r="O17" s="30">
        <f t="shared" si="5"/>
        <v>0</v>
      </c>
      <c r="P17" s="20">
        <f t="shared" si="5"/>
        <v>0</v>
      </c>
      <c r="Q17" s="30">
        <f t="shared" si="5"/>
        <v>0</v>
      </c>
      <c r="R17" s="30">
        <f t="shared" si="5"/>
        <v>228</v>
      </c>
      <c r="S17" s="30">
        <f t="shared" si="5"/>
        <v>128</v>
      </c>
      <c r="T17" s="35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ht="16.5" x14ac:dyDescent="0.25">
      <c r="A18" s="22" t="s">
        <v>32</v>
      </c>
      <c r="B18" s="23">
        <f>SUM(D18:S18)</f>
        <v>2306</v>
      </c>
      <c r="C18" s="31">
        <f>SUM(D18:G18)</f>
        <v>2011</v>
      </c>
      <c r="D18" s="32">
        <v>0</v>
      </c>
      <c r="E18" s="32">
        <v>0</v>
      </c>
      <c r="F18" s="32">
        <v>146</v>
      </c>
      <c r="G18" s="32">
        <v>1865</v>
      </c>
      <c r="H18" s="34">
        <v>0</v>
      </c>
      <c r="I18" s="32">
        <v>1</v>
      </c>
      <c r="J18" s="32">
        <v>10</v>
      </c>
      <c r="K18" s="32">
        <v>0</v>
      </c>
      <c r="L18" s="32">
        <v>12</v>
      </c>
      <c r="M18" s="32">
        <v>0</v>
      </c>
      <c r="N18" s="32">
        <v>0</v>
      </c>
      <c r="O18" s="32">
        <v>0</v>
      </c>
      <c r="P18" s="34">
        <v>0</v>
      </c>
      <c r="Q18" s="32">
        <v>0</v>
      </c>
      <c r="R18" s="32">
        <v>150</v>
      </c>
      <c r="S18" s="32">
        <v>122</v>
      </c>
      <c r="T18" s="35" t="s">
        <v>37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ht="16.5" x14ac:dyDescent="0.25">
      <c r="A19" s="26" t="s">
        <v>33</v>
      </c>
      <c r="B19" s="27">
        <f>SUM(D19:S19)</f>
        <v>4532</v>
      </c>
      <c r="C19" s="36">
        <f>SUM(D19:G19)</f>
        <v>4354</v>
      </c>
      <c r="D19" s="37">
        <v>0</v>
      </c>
      <c r="E19" s="37">
        <v>0</v>
      </c>
      <c r="F19" s="37">
        <v>457</v>
      </c>
      <c r="G19" s="37">
        <v>3897</v>
      </c>
      <c r="H19" s="39">
        <v>0</v>
      </c>
      <c r="I19" s="37">
        <v>19</v>
      </c>
      <c r="J19" s="37">
        <v>8</v>
      </c>
      <c r="K19" s="37">
        <v>0</v>
      </c>
      <c r="L19" s="37">
        <v>67</v>
      </c>
      <c r="M19" s="37">
        <v>0</v>
      </c>
      <c r="N19" s="37">
        <v>0</v>
      </c>
      <c r="O19" s="37">
        <v>0</v>
      </c>
      <c r="P19" s="39">
        <v>0</v>
      </c>
      <c r="Q19" s="37">
        <v>0</v>
      </c>
      <c r="R19" s="37">
        <v>78</v>
      </c>
      <c r="S19" s="37">
        <v>6</v>
      </c>
      <c r="T19" s="35" t="s">
        <v>37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16.5" x14ac:dyDescent="0.25">
      <c r="A20" s="18" t="s">
        <v>39</v>
      </c>
      <c r="B20" s="19">
        <f t="shared" ref="B20:S20" si="6">B21+B22</f>
        <v>15703</v>
      </c>
      <c r="C20" s="30">
        <f t="shared" si="6"/>
        <v>13921</v>
      </c>
      <c r="D20" s="30">
        <f t="shared" si="6"/>
        <v>0</v>
      </c>
      <c r="E20" s="30">
        <f t="shared" si="6"/>
        <v>0</v>
      </c>
      <c r="F20" s="30">
        <f t="shared" si="6"/>
        <v>1000</v>
      </c>
      <c r="G20" s="30">
        <f t="shared" si="6"/>
        <v>12921</v>
      </c>
      <c r="H20" s="20">
        <f t="shared" si="6"/>
        <v>0</v>
      </c>
      <c r="I20" s="30">
        <f t="shared" si="6"/>
        <v>21</v>
      </c>
      <c r="J20" s="30">
        <f t="shared" si="6"/>
        <v>21</v>
      </c>
      <c r="K20" s="30">
        <f t="shared" si="6"/>
        <v>3</v>
      </c>
      <c r="L20" s="30">
        <f t="shared" si="6"/>
        <v>151</v>
      </c>
      <c r="M20" s="30">
        <f t="shared" si="6"/>
        <v>0</v>
      </c>
      <c r="N20" s="30">
        <f t="shared" si="6"/>
        <v>0</v>
      </c>
      <c r="O20" s="30">
        <f t="shared" si="6"/>
        <v>0</v>
      </c>
      <c r="P20" s="20">
        <f t="shared" si="6"/>
        <v>0</v>
      </c>
      <c r="Q20" s="30">
        <f t="shared" si="6"/>
        <v>10</v>
      </c>
      <c r="R20" s="30">
        <f t="shared" si="6"/>
        <v>1179</v>
      </c>
      <c r="S20" s="30">
        <f t="shared" si="6"/>
        <v>397</v>
      </c>
      <c r="T20" s="35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ht="16.5" x14ac:dyDescent="0.25">
      <c r="A21" s="22" t="s">
        <v>32</v>
      </c>
      <c r="B21" s="23">
        <f>SUM(D21:S21)</f>
        <v>4096</v>
      </c>
      <c r="C21" s="31">
        <f>SUM(D21:G21)</f>
        <v>3201</v>
      </c>
      <c r="D21" s="32">
        <v>0</v>
      </c>
      <c r="E21" s="32">
        <v>0</v>
      </c>
      <c r="F21" s="32">
        <v>143</v>
      </c>
      <c r="G21" s="32">
        <v>3058</v>
      </c>
      <c r="H21" s="34">
        <v>0</v>
      </c>
      <c r="I21" s="32">
        <v>4</v>
      </c>
      <c r="J21" s="32">
        <v>12</v>
      </c>
      <c r="K21" s="32">
        <v>3</v>
      </c>
      <c r="L21" s="32">
        <v>50</v>
      </c>
      <c r="M21" s="32">
        <v>0</v>
      </c>
      <c r="N21" s="32">
        <v>0</v>
      </c>
      <c r="O21" s="32">
        <v>0</v>
      </c>
      <c r="P21" s="34">
        <v>0</v>
      </c>
      <c r="Q21" s="32">
        <v>5</v>
      </c>
      <c r="R21" s="32">
        <v>464</v>
      </c>
      <c r="S21" s="32">
        <v>357</v>
      </c>
      <c r="T21" s="35" t="s">
        <v>37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ht="16.5" x14ac:dyDescent="0.25">
      <c r="A22" s="26" t="s">
        <v>33</v>
      </c>
      <c r="B22" s="27">
        <f>SUM(D22:S22)</f>
        <v>11607</v>
      </c>
      <c r="C22" s="36">
        <f>SUM(D22:G22)</f>
        <v>10720</v>
      </c>
      <c r="D22" s="37">
        <v>0</v>
      </c>
      <c r="E22" s="37">
        <v>0</v>
      </c>
      <c r="F22" s="37">
        <v>857</v>
      </c>
      <c r="G22" s="37">
        <v>9863</v>
      </c>
      <c r="H22" s="39">
        <v>0</v>
      </c>
      <c r="I22" s="37">
        <v>17</v>
      </c>
      <c r="J22" s="37">
        <v>9</v>
      </c>
      <c r="K22" s="37">
        <v>0</v>
      </c>
      <c r="L22" s="37">
        <v>101</v>
      </c>
      <c r="M22" s="37">
        <v>0</v>
      </c>
      <c r="N22" s="37">
        <v>0</v>
      </c>
      <c r="O22" s="37">
        <v>0</v>
      </c>
      <c r="P22" s="39">
        <v>0</v>
      </c>
      <c r="Q22" s="37">
        <v>5</v>
      </c>
      <c r="R22" s="37">
        <v>715</v>
      </c>
      <c r="S22" s="37">
        <v>40</v>
      </c>
      <c r="T22" s="35" t="s">
        <v>37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ht="16.5" x14ac:dyDescent="0.25">
      <c r="A23" s="18" t="s">
        <v>40</v>
      </c>
      <c r="B23" s="19">
        <f t="shared" ref="B23:S23" si="7">B24+B25</f>
        <v>776</v>
      </c>
      <c r="C23" s="30">
        <f t="shared" si="7"/>
        <v>168</v>
      </c>
      <c r="D23" s="30">
        <f t="shared" si="7"/>
        <v>0</v>
      </c>
      <c r="E23" s="30">
        <f t="shared" si="7"/>
        <v>0</v>
      </c>
      <c r="F23" s="30">
        <f t="shared" si="7"/>
        <v>108</v>
      </c>
      <c r="G23" s="30">
        <f t="shared" si="7"/>
        <v>60</v>
      </c>
      <c r="H23" s="20">
        <f t="shared" si="7"/>
        <v>0</v>
      </c>
      <c r="I23" s="30">
        <f t="shared" si="7"/>
        <v>85</v>
      </c>
      <c r="J23" s="30">
        <f t="shared" si="7"/>
        <v>3</v>
      </c>
      <c r="K23" s="30">
        <f t="shared" si="7"/>
        <v>0</v>
      </c>
      <c r="L23" s="30">
        <f t="shared" si="7"/>
        <v>11</v>
      </c>
      <c r="M23" s="30">
        <f t="shared" si="7"/>
        <v>0</v>
      </c>
      <c r="N23" s="30">
        <f t="shared" si="7"/>
        <v>0</v>
      </c>
      <c r="O23" s="30">
        <f t="shared" si="7"/>
        <v>0</v>
      </c>
      <c r="P23" s="20">
        <f t="shared" si="7"/>
        <v>0</v>
      </c>
      <c r="Q23" s="30">
        <f t="shared" si="7"/>
        <v>0</v>
      </c>
      <c r="R23" s="30">
        <f t="shared" si="7"/>
        <v>509</v>
      </c>
      <c r="S23" s="30">
        <f t="shared" si="7"/>
        <v>0</v>
      </c>
      <c r="T23" s="35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ht="16.5" x14ac:dyDescent="0.25">
      <c r="A24" s="22" t="s">
        <v>32</v>
      </c>
      <c r="B24" s="23">
        <f>SUM(D24:S24)</f>
        <v>32</v>
      </c>
      <c r="C24" s="31">
        <f>SUM(D24:G24)</f>
        <v>5</v>
      </c>
      <c r="D24" s="32">
        <v>0</v>
      </c>
      <c r="E24" s="32">
        <v>0</v>
      </c>
      <c r="F24" s="32">
        <v>3</v>
      </c>
      <c r="G24" s="32">
        <v>2</v>
      </c>
      <c r="H24" s="34">
        <v>0</v>
      </c>
      <c r="I24" s="32">
        <v>0</v>
      </c>
      <c r="J24" s="32">
        <v>0</v>
      </c>
      <c r="K24" s="32">
        <v>0</v>
      </c>
      <c r="L24" s="32">
        <v>2</v>
      </c>
      <c r="M24" s="32">
        <v>0</v>
      </c>
      <c r="N24" s="32">
        <v>0</v>
      </c>
      <c r="O24" s="32">
        <v>0</v>
      </c>
      <c r="P24" s="34">
        <v>0</v>
      </c>
      <c r="Q24" s="32">
        <v>0</v>
      </c>
      <c r="R24" s="32">
        <v>25</v>
      </c>
      <c r="S24" s="32">
        <v>0</v>
      </c>
      <c r="T24" s="35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ht="16.5" x14ac:dyDescent="0.25">
      <c r="A25" s="26" t="s">
        <v>33</v>
      </c>
      <c r="B25" s="27">
        <f>SUM(D25:S25)</f>
        <v>744</v>
      </c>
      <c r="C25" s="36">
        <f>SUM(D25:G25)</f>
        <v>163</v>
      </c>
      <c r="D25" s="37">
        <v>0</v>
      </c>
      <c r="E25" s="37">
        <v>0</v>
      </c>
      <c r="F25" s="37">
        <v>105</v>
      </c>
      <c r="G25" s="37">
        <v>58</v>
      </c>
      <c r="H25" s="39">
        <v>0</v>
      </c>
      <c r="I25" s="37">
        <v>85</v>
      </c>
      <c r="J25" s="37">
        <v>3</v>
      </c>
      <c r="K25" s="37">
        <v>0</v>
      </c>
      <c r="L25" s="37">
        <v>9</v>
      </c>
      <c r="M25" s="37">
        <v>0</v>
      </c>
      <c r="N25" s="37">
        <v>0</v>
      </c>
      <c r="O25" s="37">
        <v>0</v>
      </c>
      <c r="P25" s="39">
        <v>0</v>
      </c>
      <c r="Q25" s="37">
        <v>0</v>
      </c>
      <c r="R25" s="37">
        <v>484</v>
      </c>
      <c r="S25" s="37">
        <v>0</v>
      </c>
      <c r="T25" s="35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ht="16.5" x14ac:dyDescent="0.25">
      <c r="A26" s="18" t="s">
        <v>41</v>
      </c>
      <c r="B26" s="19">
        <f t="shared" ref="B26:S26" si="8">B27+B28</f>
        <v>368</v>
      </c>
      <c r="C26" s="30">
        <f t="shared" si="8"/>
        <v>341</v>
      </c>
      <c r="D26" s="30">
        <f t="shared" si="8"/>
        <v>0</v>
      </c>
      <c r="E26" s="30">
        <f t="shared" si="8"/>
        <v>0</v>
      </c>
      <c r="F26" s="30">
        <f t="shared" si="8"/>
        <v>112</v>
      </c>
      <c r="G26" s="30">
        <f t="shared" si="8"/>
        <v>229</v>
      </c>
      <c r="H26" s="20">
        <f t="shared" si="8"/>
        <v>1</v>
      </c>
      <c r="I26" s="30">
        <f t="shared" si="8"/>
        <v>1</v>
      </c>
      <c r="J26" s="30">
        <f t="shared" si="8"/>
        <v>7</v>
      </c>
      <c r="K26" s="30">
        <f t="shared" si="8"/>
        <v>0</v>
      </c>
      <c r="L26" s="30">
        <f t="shared" si="8"/>
        <v>3</v>
      </c>
      <c r="M26" s="30">
        <f t="shared" si="8"/>
        <v>0</v>
      </c>
      <c r="N26" s="30">
        <f t="shared" si="8"/>
        <v>0</v>
      </c>
      <c r="O26" s="30">
        <f t="shared" si="8"/>
        <v>0</v>
      </c>
      <c r="P26" s="20">
        <f t="shared" si="8"/>
        <v>0</v>
      </c>
      <c r="Q26" s="30">
        <f t="shared" si="8"/>
        <v>0</v>
      </c>
      <c r="R26" s="30">
        <f t="shared" si="8"/>
        <v>9</v>
      </c>
      <c r="S26" s="30">
        <f t="shared" si="8"/>
        <v>6</v>
      </c>
      <c r="T26" s="35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ht="16.5" x14ac:dyDescent="0.25">
      <c r="A27" s="22" t="s">
        <v>32</v>
      </c>
      <c r="B27" s="23">
        <f>SUM(D27:S27)</f>
        <v>88</v>
      </c>
      <c r="C27" s="31">
        <f>SUM(D27:G27)</f>
        <v>75</v>
      </c>
      <c r="D27" s="32">
        <v>0</v>
      </c>
      <c r="E27" s="32">
        <v>0</v>
      </c>
      <c r="F27" s="32">
        <v>32</v>
      </c>
      <c r="G27" s="32">
        <v>43</v>
      </c>
      <c r="H27" s="34">
        <v>0</v>
      </c>
      <c r="I27" s="32">
        <v>0</v>
      </c>
      <c r="J27" s="32">
        <v>4</v>
      </c>
      <c r="K27" s="32">
        <v>0</v>
      </c>
      <c r="L27" s="32">
        <v>1</v>
      </c>
      <c r="M27" s="32">
        <v>0</v>
      </c>
      <c r="N27" s="32">
        <v>0</v>
      </c>
      <c r="O27" s="32">
        <v>0</v>
      </c>
      <c r="P27" s="34">
        <v>0</v>
      </c>
      <c r="Q27" s="32">
        <v>0</v>
      </c>
      <c r="R27" s="32">
        <v>4</v>
      </c>
      <c r="S27" s="32">
        <v>4</v>
      </c>
      <c r="T27" s="35" t="s">
        <v>37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ht="16.5" x14ac:dyDescent="0.25">
      <c r="A28" s="26" t="s">
        <v>33</v>
      </c>
      <c r="B28" s="27">
        <f>SUM(D28:S28)</f>
        <v>280</v>
      </c>
      <c r="C28" s="36">
        <f>SUM(D28:G28)</f>
        <v>266</v>
      </c>
      <c r="D28" s="37">
        <v>0</v>
      </c>
      <c r="E28" s="37">
        <v>0</v>
      </c>
      <c r="F28" s="37">
        <v>80</v>
      </c>
      <c r="G28" s="37">
        <v>186</v>
      </c>
      <c r="H28" s="39">
        <v>1</v>
      </c>
      <c r="I28" s="37">
        <v>1</v>
      </c>
      <c r="J28" s="37">
        <v>3</v>
      </c>
      <c r="K28" s="37">
        <v>0</v>
      </c>
      <c r="L28" s="37">
        <v>2</v>
      </c>
      <c r="M28" s="37">
        <v>0</v>
      </c>
      <c r="N28" s="37">
        <v>0</v>
      </c>
      <c r="O28" s="37">
        <v>0</v>
      </c>
      <c r="P28" s="39">
        <v>0</v>
      </c>
      <c r="Q28" s="37">
        <v>0</v>
      </c>
      <c r="R28" s="37">
        <v>5</v>
      </c>
      <c r="S28" s="37">
        <v>2</v>
      </c>
      <c r="T28" s="35" t="s">
        <v>37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ht="16.5" x14ac:dyDescent="0.25">
      <c r="A29" s="40" t="s">
        <v>42</v>
      </c>
      <c r="B29" s="40"/>
      <c r="C29" s="21"/>
      <c r="D29" s="21"/>
      <c r="E29" s="21"/>
      <c r="F29" s="21" t="s">
        <v>43</v>
      </c>
      <c r="G29" s="21"/>
      <c r="H29" s="21"/>
      <c r="I29" s="21" t="s">
        <v>44</v>
      </c>
      <c r="J29" s="21"/>
      <c r="K29" s="21"/>
      <c r="L29" s="21"/>
      <c r="M29" s="21"/>
      <c r="N29" s="40" t="s">
        <v>45</v>
      </c>
      <c r="O29" s="21"/>
      <c r="P29" s="21"/>
      <c r="Q29" s="41"/>
      <c r="R29" s="21"/>
      <c r="S29" s="21"/>
      <c r="T29" s="42" t="s">
        <v>46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ht="16.5" x14ac:dyDescent="0.25">
      <c r="A30" s="25"/>
      <c r="B30" s="25"/>
      <c r="C30" s="25"/>
      <c r="D30" s="25"/>
      <c r="E30" s="25"/>
      <c r="F30" s="25"/>
      <c r="G30" s="25"/>
      <c r="H30" s="25"/>
      <c r="I30" s="25" t="s">
        <v>47</v>
      </c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16.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spans="1:50" ht="16.5" x14ac:dyDescent="0.25">
      <c r="A32" s="25" t="s">
        <v>48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spans="1:50" ht="16.5" x14ac:dyDescent="0.25">
      <c r="A33" s="25" t="s">
        <v>49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spans="1:50" ht="16.5" x14ac:dyDescent="0.25">
      <c r="A34" s="25" t="s">
        <v>50</v>
      </c>
      <c r="B34" s="4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spans="1:50" ht="16.5" x14ac:dyDescent="0.25">
      <c r="A35" s="25" t="s">
        <v>51</v>
      </c>
      <c r="B35" s="4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spans="1:50" ht="16.5" x14ac:dyDescent="0.25">
      <c r="A36" s="25" t="s">
        <v>52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spans="1:50" ht="16.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spans="1:50" ht="16.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spans="1:50" ht="16.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spans="1:50" ht="16.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spans="1:50" ht="16.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spans="1:50" ht="16.5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spans="1:50" ht="16.5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spans="1:50" ht="16.5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spans="1:50" ht="16.5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spans="1:50" ht="16.5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spans="1:50" ht="16.5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spans="1:50" ht="16.5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spans="1:50" ht="16.5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spans="1:50" ht="16.5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spans="1:50" ht="16.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spans="1:50" ht="16.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spans="1:50" ht="16.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spans="1:50" ht="16.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spans="1:50" ht="16.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spans="1:50" ht="16.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spans="1:50" ht="16.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spans="1:50" ht="16.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spans="1:50" ht="16.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spans="1:50" ht="16.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spans="1:50" ht="16.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spans="1:50" ht="16.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spans="1:50" ht="16.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spans="1:50" ht="16.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spans="1:50" ht="16.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spans="1:50" ht="16.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spans="1:50" ht="16.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spans="1:50" ht="16.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spans="1:50" ht="16.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spans="1:50" ht="16.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spans="1:50" ht="16.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spans="1:50" ht="16.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spans="1:50" ht="16.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spans="1:50" ht="16.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spans="1:50" ht="16.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spans="1:50" ht="16.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spans="1:50" ht="16.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spans="1:50" ht="16.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spans="1:50" ht="16.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spans="1:50" ht="16.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spans="1:50" ht="16.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spans="1:50" ht="16.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spans="1:50" ht="16.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spans="1:50" ht="16.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ht="16.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spans="1:50" ht="16.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spans="1:50" ht="16.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spans="1:50" ht="16.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spans="1:50" ht="16.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spans="1:50" ht="16.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spans="1:50" ht="16.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spans="1:50" ht="16.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spans="1:50" ht="16.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spans="1:50" ht="16.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spans="1:50" ht="16.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spans="1:50" ht="16.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spans="1:50" ht="16.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spans="1:50" ht="16.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spans="1:50" ht="16.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spans="1:50" ht="16.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spans="1:50" ht="16.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spans="1:50" ht="16.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spans="1:50" ht="16.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spans="1:50" ht="16.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spans="1:50" ht="16.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spans="1:50" ht="16.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spans="1:50" ht="16.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spans="1:50" ht="16.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spans="1:50" ht="16.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spans="1:50" ht="16.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spans="1:50" ht="16.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spans="1:50" ht="16.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spans="1:50" ht="16.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spans="1:50" ht="16.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spans="1:50" ht="16.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spans="1:50" ht="16.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spans="1:50" ht="16.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spans="1:50" ht="16.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spans="1:50" ht="16.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spans="1:50" ht="16.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spans="1:50" ht="16.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spans="1:50" ht="16.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spans="1:50" ht="16.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50" ht="16.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50" ht="16.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50" ht="16.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50" ht="16.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50" ht="16.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6.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6.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6.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6.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spans="1:50" ht="16.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spans="1:50" ht="16.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spans="1:50" ht="16.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spans="1:50" ht="16.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spans="1:50" ht="16.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spans="1:50" ht="16.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spans="1:50" ht="16.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spans="1:50" ht="16.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spans="1:50" ht="16.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spans="1:50" ht="16.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spans="1:50" ht="16.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spans="1:50" ht="16.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spans="1:50" ht="16.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spans="1:50" ht="16.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spans="1:50" ht="16.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spans="1:50" ht="16.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spans="1:50" ht="16.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spans="1:50" ht="16.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spans="1:50" ht="16.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spans="1:50" ht="16.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spans="1:50" ht="16.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spans="1:50" ht="16.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spans="1:50" ht="16.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spans="1:50" ht="16.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spans="1:50" ht="16.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spans="1:50" ht="16.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spans="1:50" ht="16.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spans="1:50" ht="16.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spans="1:50" ht="16.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spans="1:50" ht="16.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spans="1:50" ht="16.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spans="1:50" ht="16.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spans="1:50" ht="16.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spans="1:50" ht="16.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spans="1:50" ht="16.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spans="1:50" ht="16.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spans="1:50" ht="16.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spans="1:50" ht="16.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spans="1:50" ht="16.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spans="1:50" ht="16.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spans="1:50" ht="16.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spans="1:50" ht="16.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spans="1:50" ht="16.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spans="1:50" ht="16.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spans="1:50" ht="16.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spans="1:50" ht="16.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spans="1:50" ht="16.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spans="1:50" ht="16.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spans="1:50" ht="16.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spans="1:50" ht="16.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spans="1:50" ht="16.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spans="1:50" ht="16.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spans="1:50" ht="16.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spans="1:50" ht="16.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spans="1:50" ht="16.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spans="1:50" ht="16.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spans="1:50" ht="16.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spans="1:50" ht="16.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spans="1:50" ht="16.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spans="1:50" ht="16.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spans="1:50" ht="16.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spans="1:50" ht="16.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spans="1:50" ht="16.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spans="1:50" ht="16.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spans="1:50" ht="16.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spans="1:50" ht="16.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spans="1:50" ht="16.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spans="1:50" ht="16.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 count="23">
    <mergeCell ref="Q6:Q7"/>
    <mergeCell ref="R6:R7"/>
    <mergeCell ref="S6:S7"/>
    <mergeCell ref="T6:T7"/>
    <mergeCell ref="K6:K7"/>
    <mergeCell ref="L6:L7"/>
    <mergeCell ref="M6:M7"/>
    <mergeCell ref="N6:N7"/>
    <mergeCell ref="O6:O7"/>
    <mergeCell ref="P6:P7"/>
    <mergeCell ref="H5:J5"/>
    <mergeCell ref="A6:A7"/>
    <mergeCell ref="B6:B7"/>
    <mergeCell ref="C6:G6"/>
    <mergeCell ref="H6:H7"/>
    <mergeCell ref="I6:I7"/>
    <mergeCell ref="J6:J7"/>
    <mergeCell ref="A4:R4"/>
    <mergeCell ref="P1:Q1"/>
    <mergeCell ref="R1:T1"/>
    <mergeCell ref="P2:Q2"/>
    <mergeCell ref="R2:T2"/>
    <mergeCell ref="A3:R3"/>
  </mergeCells>
  <phoneticPr fontId="5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家墉 張</cp:lastModifiedBy>
  <dcterms:created xsi:type="dcterms:W3CDTF">2026-04-14T00:32:07Z</dcterms:created>
  <dcterms:modified xsi:type="dcterms:W3CDTF">2026-04-14T00:35:52Z</dcterms:modified>
</cp:coreProperties>
</file>