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<sst xmlns="http://schemas.openxmlformats.org/spreadsheetml/2006/main" count="43">
  <si>
    <t>公開類</t>
  </si>
  <si>
    <t>半年報</t>
  </si>
  <si>
    <t xml:space="preserve">臺中市新建工程處所管道路拓寬工程 </t>
  </si>
  <si>
    <t>中華民國  115  年 1  月至  6  月</t>
  </si>
  <si>
    <t>工程名稱</t>
  </si>
  <si>
    <t xml:space="preserve"> 總計</t>
  </si>
  <si>
    <t>北屯區梅川南街(松竹路二段346巷至松竹北路)拓寬工程</t>
  </si>
  <si>
    <t>大里區練武路(練武路78號至36之23號)道路拓寬工程</t>
  </si>
  <si>
    <t>大肚區沙田路一段512巷2弄往王福街937巷道路拓寬工程</t>
  </si>
  <si>
    <t>填表</t>
  </si>
  <si>
    <t>資料來源：由本處土木工程科依據道路拓寬工程統計資料冊編製。</t>
  </si>
  <si>
    <t>填表說明︰本表編製1份，並依統計法規定永久保存，資料透過網際網路上傳至「臺中市公務統計行政管理系統」。</t>
  </si>
  <si>
    <t>半年終了次次月15日前編報</t>
  </si>
  <si>
    <t>實施概要
(施作路段起訖點
或施工內容)</t>
  </si>
  <si>
    <t>道路拓寬</t>
  </si>
  <si>
    <t>審核</t>
  </si>
  <si>
    <t>預算
年度</t>
  </si>
  <si>
    <t>工程費</t>
  </si>
  <si>
    <t>(千元)</t>
  </si>
  <si>
    <t>預定目標</t>
  </si>
  <si>
    <t>長度</t>
  </si>
  <si>
    <t>(公尺)</t>
  </si>
  <si>
    <t>業務主管人員</t>
  </si>
  <si>
    <t>主辦統計人員</t>
  </si>
  <si>
    <t>寬度</t>
  </si>
  <si>
    <t>總面積</t>
  </si>
  <si>
    <t>(平方公尺)</t>
  </si>
  <si>
    <t>實際完成</t>
  </si>
  <si>
    <t>5.9~7.7</t>
  </si>
  <si>
    <t>機關首長</t>
  </si>
  <si>
    <t>人行道</t>
  </si>
  <si>
    <t>自行車道</t>
  </si>
  <si>
    <t>編製機關</t>
  </si>
  <si>
    <t>表　　號</t>
  </si>
  <si>
    <t>工期</t>
  </si>
  <si>
    <t>開工
年月</t>
  </si>
  <si>
    <t>臺中市新建工程處</t>
  </si>
  <si>
    <t>20535-01-05-2</t>
  </si>
  <si>
    <t>預定
完工
年月</t>
  </si>
  <si>
    <t>實際
完工
年月</t>
  </si>
  <si>
    <t>單位：千元、公尺、平方公尺</t>
  </si>
  <si>
    <t>驗收合格年月</t>
  </si>
  <si>
    <t>中華民國  115 年  7  月 10   日編製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</si>
</sst>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#,##0_);[Red]\(#,##0\)" numFmtId="198"/>
    <numFmt formatCode="_(* #,##0.00_);_(* \(#,##0.00\);_(* &quot;-&quot;_);_(@_)" numFmtId="199"/>
    <numFmt formatCode="_(* #,##0.000_);_(* \(#,##0.000\);_(* &quot;-&quot;_);_(@_)" numFmtId="200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Arial Narrow"/>
    </font>
    <font>
      <b val="true"/>
      <i val="false"/>
      <u val="none"/>
      <sz val="10"/>
      <color rgb="FF000000"/>
      <name val="Arial Narrow"/>
    </font>
    <font>
      <b val="false"/>
      <i val="false"/>
      <u val="none"/>
      <sz val="10"/>
      <color rgb="FF000000"/>
      <name val="微軟正黑體"/>
    </font>
    <font>
      <b val="false"/>
      <i val="false"/>
      <u val="none"/>
      <sz val="10"/>
      <color rgb="FF000000"/>
      <name val="Arial Narrow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Arial Narrow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5" borderId="4" xfId="0" applyFont="true" applyBorder="true">
      <alignment horizontal="left" vertical="center" wrapText="true"/>
    </xf>
    <xf numFmtId="0" fontId="6" borderId="4" xfId="0" applyFont="true" applyBorder="true">
      <alignment vertical="center"/>
    </xf>
    <xf numFmtId="0" fontId="6" borderId="4" xfId="0" applyFont="true" applyBorder="true">
      <alignment horizontal="left" vertical="center"/>
    </xf>
    <xf numFmtId="0" fontId="7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7" borderId="0" xfId="0" applyFont="true">
      <alignment vertical="center"/>
    </xf>
    <xf numFmtId="0" fontId="6" borderId="5" xfId="0" applyFont="true" applyBorder="true">
      <alignment horizontal="center" vertical="center"/>
    </xf>
    <xf numFmtId="0" fontId="7" borderId="6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0" fontId="6" borderId="1" xfId="0" applyFont="true" applyBorder="true">
      <alignment vertical="center"/>
    </xf>
    <xf numFmtId="0" fontId="6" borderId="1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6" borderId="0" xfId="0" applyFont="true">
      <alignment horizontal="left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0" fontId="6" borderId="3" xfId="0" applyFont="true" applyBorder="true">
      <alignment vertical="center"/>
    </xf>
    <xf numFmtId="0" fontId="3" borderId="1" xfId="0" applyFont="true" applyBorder="true">
      <alignment horizontal="center" vertical="center"/>
    </xf>
    <xf numFmtId="197" fontId="4" borderId="1" xfId="0" applyNumberFormat="true" applyFont="true" applyBorder="true">
      <alignment vertical="center"/>
    </xf>
    <xf numFmtId="198" fontId="6" borderId="1" xfId="0" applyNumberFormat="true" applyFont="true" applyBorder="true">
      <alignment vertical="center"/>
    </xf>
    <xf numFmtId="197" fontId="6" borderId="1" xfId="0" applyNumberFormat="true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199" fontId="4" borderId="1" xfId="0" applyNumberFormat="true" applyFont="true" applyBorder="true">
      <alignment vertical="center"/>
    </xf>
    <xf numFmtId="199" fontId="6" borderId="1" xfId="0" applyNumberFormat="true" applyFont="true" applyBorder="true">
      <alignment horizontal="right" vertical="center"/>
    </xf>
    <xf numFmtId="0" fontId="8" borderId="3" xfId="0" applyFont="true" applyBorder="true">
      <alignment horizontal="right" vertical="center"/>
    </xf>
    <xf numFmtId="199" fontId="4" borderId="1" xfId="0" applyNumberFormat="true" applyFont="true" applyBorder="true">
      <alignment horizontal="right" vertical="center"/>
    </xf>
    <xf numFmtId="197" fontId="6" borderId="1" xfId="0" applyNumberFormat="true" applyFont="true" applyBorder="true">
      <alignment horizontal="right" vertical="center"/>
    </xf>
    <xf numFmtId="0" fontId="6" borderId="0" xfId="0" applyFont="true">
      <alignment horizontal="right" vertical="center"/>
    </xf>
    <xf numFmtId="199" fontId="6" borderId="1" xfId="0" applyNumberFormat="true" applyFont="true" applyBorder="true">
      <alignment vertical="center"/>
    </xf>
    <xf numFmtId="0" fontId="1" borderId="7" xfId="0" applyFont="true" applyBorder="true">
      <alignment horizontal="center" vertical="center" wrapText="true"/>
    </xf>
    <xf numFmtId="199" fontId="6" borderId="1" xfId="0" applyNumberFormat="true" applyFont="true" applyBorder="true">
      <alignment horizontal="right" vertical="center" wrapText="true"/>
    </xf>
    <xf numFmtId="0" fontId="9" borderId="2" xfId="0" applyFont="true" applyBorder="true">
      <alignment horizontal="right" vertical="center"/>
    </xf>
    <xf numFmtId="0" fontId="9" borderId="2" xfId="0" applyFont="true" applyBorder="true">
      <alignment horizontal="right" vertical="top"/>
    </xf>
    <xf numFmtId="0" fontId="1" borderId="0" xfId="0" applyFont="true">
      <alignment horizontal="right" vertical="center"/>
    </xf>
    <xf numFmtId="199" fontId="4" borderId="1" xfId="0" applyNumberFormat="true" applyFont="true" applyBorder="true">
      <alignment horizontal="center" vertical="center"/>
    </xf>
    <xf numFmtId="200" fontId="6" borderId="1" xfId="0" applyNumberFormat="true" applyFont="true" applyBorder="true">
      <alignment horizontal="right" vertical="center"/>
    </xf>
    <xf numFmtId="200" fontId="6" borderId="1" xfId="0" applyNumberFormat="true" applyFont="true" applyBorder="true">
      <alignment vertical="center"/>
    </xf>
    <xf numFmtId="0" fontId="3" borderId="9" xfId="0" applyFont="true" applyBorder="true">
      <alignment vertical="center"/>
    </xf>
    <xf numFmtId="0" fontId="8" borderId="10" xfId="0" applyFont="true" applyBorder="true">
      <alignment horizontal="right" vertical="center"/>
    </xf>
    <xf numFmtId="197" fontId="4" borderId="1" xfId="0" applyNumberFormat="true" applyFont="true" applyBorder="true">
      <alignment horizontal="right" vertical="center"/>
    </xf>
    <xf numFmtId="0" fontId="9" borderId="3" xfId="0" applyFont="true" applyBorder="true">
      <alignment vertical="center"/>
    </xf>
    <xf numFmtId="0" fontId="10" borderId="1" xfId="0" applyFont="true" applyBorder="true">
      <alignment horizontal="center" vertical="center" wrapText="true"/>
    </xf>
    <xf numFmtId="2" fontId="4" borderId="1" xfId="0" applyNumberFormat="true" applyFont="true" applyBorder="true">
      <alignment horizontal="center" vertical="center"/>
    </xf>
    <xf numFmtId="2" fontId="6" borderId="1" xfId="0" applyNumberFormat="true" applyFont="true" applyBorder="true">
      <alignment horizontal="center" vertical="center" wrapText="true"/>
    </xf>
    <xf numFmtId="2" fontId="6" borderId="1" xfId="0" applyNumberFormat="true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0" fontId="8" borderId="3" xfId="0" applyFont="true" applyBorder="true">
      <alignment vertical="center"/>
    </xf>
    <xf numFmtId="0" fontId="11" borderId="1" xfId="0" applyFont="true" applyBorder="true">
      <alignment horizontal="center" vertical="center" wrapText="true"/>
    </xf>
    <xf numFmtId="0" fontId="6" borderId="0" xfId="0" applyFont="true">
      <alignment vertical="center"/>
    </xf>
    <xf numFmtId="0" fontId="6" borderId="1" xfId="0" applyFont="true" applyBorder="true">
      <alignment horizontal="center" vertical="center"/>
    </xf>
    <xf numFmtId="0" fontId="9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10" borderId="11" xfId="0" applyFont="true" applyBorder="true">
      <alignment horizontal="center" vertical="center" wrapText="true"/>
    </xf>
    <xf numFmtId="2" fontId="4" borderId="11" xfId="0" applyNumberFormat="true" applyFont="true" applyBorder="true">
      <alignment horizontal="center" vertical="center"/>
    </xf>
    <xf numFmtId="2" fontId="6" borderId="11" xfId="0" applyNumberFormat="true" applyFont="true" applyBorder="true">
      <alignment horizontal="center" vertical="center" wrapText="true"/>
    </xf>
    <xf numFmtId="2" fontId="6" borderId="11" xfId="0" applyNumberFormat="true" applyFont="true" applyBorder="true">
      <alignment horizontal="center" vertical="center"/>
    </xf>
    <xf numFmtId="0" fontId="3" borderId="5" xfId="0" applyFont="true" applyBorder="true">
      <alignment vertical="center"/>
    </xf>
    <xf numFmtId="0" fontId="6" borderId="5" xfId="0" applyFont="true" applyBorder="true">
      <alignment vertical="center"/>
    </xf>
    <xf numFmtId="0" fontId="4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T10" sqref="T10:T10"/>
    </sheetView>
  </sheetViews>
  <sheetFormatPr customHeight="false" defaultColWidth="9.28125" defaultRowHeight="15"/>
  <cols>
    <col min="1" max="1" bestFit="false" customWidth="true" width="23.2109375" hidden="false" outlineLevel="0"/>
    <col min="2" max="2" bestFit="false" customWidth="true" width="18.2109375" hidden="false" outlineLevel="0"/>
    <col min="3" max="3" bestFit="false" customWidth="true" width="5.3515625" hidden="false" outlineLevel="0"/>
    <col min="4" max="4" bestFit="false" customWidth="true" width="9.4921875" hidden="false" outlineLevel="0"/>
    <col min="5" max="5" bestFit="false" customWidth="true" width="9.3515625" hidden="false" outlineLevel="0"/>
    <col min="6" max="6" bestFit="false" customWidth="true" width="7.921875" hidden="false" outlineLevel="0"/>
    <col min="7" max="7" bestFit="false" customWidth="true" width="9.2109375" hidden="false" outlineLevel="0"/>
    <col min="8" max="8" bestFit="false" customWidth="true" width="8.4921875" hidden="false" outlineLevel="0"/>
    <col min="9" max="9" bestFit="false" customWidth="true" width="6.78125" hidden="false" outlineLevel="0"/>
    <col min="10" max="10" bestFit="false" customWidth="true" width="9.2109375" hidden="false" outlineLevel="0"/>
    <col min="11" max="11" bestFit="false" customWidth="true" width="8.78125" hidden="false" outlineLevel="0"/>
    <col min="12" max="12" bestFit="false" customWidth="true" width="6.78125" hidden="false" outlineLevel="0"/>
    <col min="13" max="13" bestFit="false" customWidth="true" width="9.2109375" hidden="false" outlineLevel="0"/>
    <col min="14" max="15" bestFit="false" customWidth="true" width="6.78125" hidden="false" outlineLevel="0"/>
    <col min="16" max="16" bestFit="false" customWidth="true" width="9.2109375" hidden="false" outlineLevel="0"/>
    <col min="17" max="17" bestFit="false" customWidth="true" width="5.4921875" hidden="false" outlineLevel="0"/>
    <col min="18" max="19" bestFit="false" customWidth="true" width="6.2109375" hidden="false" outlineLevel="0"/>
    <col min="20" max="20" bestFit="false" customWidth="true" width="7.78125" hidden="false" outlineLevel="0"/>
    <col min="21" max="50" bestFit="false" customWidth="true" width="9.2109375" hidden="false" outlineLevel="0"/>
  </cols>
  <sheetData>
    <row r="1" ht="27.75" customHeight="true">
      <c r="A1" s="1" t="s">
        <v>0</v>
      </c>
      <c r="B1" s="15"/>
      <c r="C1" s="25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50"/>
      <c r="P1" s="1" t="s">
        <v>32</v>
      </c>
      <c r="Q1" s="1"/>
      <c r="R1" s="1" t="s">
        <v>36</v>
      </c>
      <c r="S1" s="62"/>
      <c r="T1" s="29"/>
      <c r="U1" s="69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8.15" customHeight="true">
      <c r="A2" s="1" t="s">
        <v>1</v>
      </c>
      <c r="B2" s="16" t="s">
        <v>12</v>
      </c>
      <c r="C2" s="26"/>
      <c r="D2" s="28"/>
      <c r="E2" s="26"/>
      <c r="F2" s="37"/>
      <c r="G2" s="37"/>
      <c r="H2" s="37"/>
      <c r="I2" s="37"/>
      <c r="J2" s="37"/>
      <c r="K2" s="37"/>
      <c r="L2" s="37"/>
      <c r="M2" s="37"/>
      <c r="N2" s="37"/>
      <c r="O2" s="51"/>
      <c r="P2" s="1" t="s">
        <v>33</v>
      </c>
      <c r="Q2" s="1"/>
      <c r="R2" s="58" t="s">
        <v>37</v>
      </c>
      <c r="S2" s="58"/>
      <c r="T2" s="58"/>
      <c r="U2" s="69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4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9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53"/>
      <c r="R4" s="59"/>
      <c r="S4" s="59"/>
      <c r="T4" s="63" t="s">
        <v>40</v>
      </c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2.5" customHeight="true">
      <c r="A5" s="4" t="s">
        <v>4</v>
      </c>
      <c r="B5" s="17" t="s">
        <v>13</v>
      </c>
      <c r="C5" s="17" t="s">
        <v>16</v>
      </c>
      <c r="D5" s="1" t="s">
        <v>17</v>
      </c>
      <c r="E5" s="1" t="s">
        <v>19</v>
      </c>
      <c r="F5" s="29"/>
      <c r="G5" s="29"/>
      <c r="H5" s="1" t="s">
        <v>27</v>
      </c>
      <c r="I5" s="29"/>
      <c r="J5" s="29"/>
      <c r="K5" s="1" t="s">
        <v>30</v>
      </c>
      <c r="L5" s="29"/>
      <c r="M5" s="29"/>
      <c r="N5" s="1" t="s">
        <v>31</v>
      </c>
      <c r="O5" s="29"/>
      <c r="P5" s="29"/>
      <c r="Q5" s="17" t="s">
        <v>34</v>
      </c>
      <c r="R5" s="60"/>
      <c r="S5" s="60"/>
      <c r="T5" s="60"/>
      <c r="U5" s="70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8.5" customHeight="true">
      <c r="A6" s="5"/>
      <c r="B6" s="18"/>
      <c r="C6" s="18"/>
      <c r="D6" s="29"/>
      <c r="E6" s="33" t="s">
        <v>20</v>
      </c>
      <c r="F6" s="33" t="s">
        <v>24</v>
      </c>
      <c r="G6" s="33" t="s">
        <v>25</v>
      </c>
      <c r="H6" s="42" t="s">
        <v>20</v>
      </c>
      <c r="I6" s="33" t="s">
        <v>24</v>
      </c>
      <c r="J6" s="33" t="s">
        <v>25</v>
      </c>
      <c r="K6" s="42" t="s">
        <v>20</v>
      </c>
      <c r="L6" s="33" t="s">
        <v>24</v>
      </c>
      <c r="M6" s="33" t="s">
        <v>25</v>
      </c>
      <c r="N6" s="42" t="s">
        <v>20</v>
      </c>
      <c r="O6" s="33" t="s">
        <v>24</v>
      </c>
      <c r="P6" s="33" t="s">
        <v>25</v>
      </c>
      <c r="Q6" s="17" t="s">
        <v>35</v>
      </c>
      <c r="R6" s="17" t="s">
        <v>38</v>
      </c>
      <c r="S6" s="17" t="s">
        <v>39</v>
      </c>
      <c r="T6" s="64" t="s">
        <v>41</v>
      </c>
      <c r="U6" s="61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1" customHeight="true">
      <c r="A7" s="5"/>
      <c r="B7" s="18"/>
      <c r="C7" s="18"/>
      <c r="D7" s="1" t="s">
        <v>18</v>
      </c>
      <c r="E7" s="34" t="s">
        <v>21</v>
      </c>
      <c r="F7" s="34" t="s">
        <v>21</v>
      </c>
      <c r="G7" s="34" t="s">
        <v>26</v>
      </c>
      <c r="H7" s="34" t="s">
        <v>21</v>
      </c>
      <c r="I7" s="34" t="s">
        <v>21</v>
      </c>
      <c r="J7" s="34" t="s">
        <v>26</v>
      </c>
      <c r="K7" s="34" t="s">
        <v>21</v>
      </c>
      <c r="L7" s="34" t="s">
        <v>21</v>
      </c>
      <c r="M7" s="34" t="s">
        <v>26</v>
      </c>
      <c r="N7" s="34" t="s">
        <v>21</v>
      </c>
      <c r="O7" s="34" t="s">
        <v>21</v>
      </c>
      <c r="P7" s="34" t="s">
        <v>26</v>
      </c>
      <c r="Q7" s="54"/>
      <c r="R7" s="54"/>
      <c r="S7" s="54"/>
      <c r="T7" s="65"/>
      <c r="U7" s="61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1.75" customHeight="true">
      <c r="A8" s="6" t="s">
        <v>5</v>
      </c>
      <c r="B8" s="19"/>
      <c r="C8" s="19"/>
      <c r="D8" s="30" t="n">
        <f>44964+49184+1768</f>
        <v>95916</v>
      </c>
      <c r="E8" s="35" t="n">
        <f>SUM(E9:E12)</f>
        <v>1630</v>
      </c>
      <c r="F8" s="38"/>
      <c r="G8" s="35" t="n">
        <f>SUM(G9:G12)</f>
        <v>16768</v>
      </c>
      <c r="H8" s="35" t="n">
        <f>SUM(H9:H12)</f>
        <v>1632.74</v>
      </c>
      <c r="I8" s="35"/>
      <c r="J8" s="35" t="n">
        <f>SUM(J9:J12)</f>
        <v>16698.564</v>
      </c>
      <c r="K8" s="35" t="n">
        <f>SUM(K9:K12)</f>
        <v>1048</v>
      </c>
      <c r="L8" s="47" t="n">
        <v>1.5</v>
      </c>
      <c r="M8" s="35" t="n">
        <f>SUM(M9:M12)</f>
        <v>1572</v>
      </c>
      <c r="N8" s="35" t="n">
        <f>SUM(N9:N12)</f>
        <v>0</v>
      </c>
      <c r="O8" s="52" t="n">
        <v>0</v>
      </c>
      <c r="P8" s="35" t="n">
        <f>SUM(P9:P12)</f>
        <v>0</v>
      </c>
      <c r="Q8" s="55"/>
      <c r="R8" s="55"/>
      <c r="S8" s="55"/>
      <c r="T8" s="66"/>
      <c r="U8" s="71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48" customHeight="true">
      <c r="A9" s="7" t="s">
        <v>6</v>
      </c>
      <c r="B9" s="20" t="s">
        <v>14</v>
      </c>
      <c r="C9" s="27" t="n">
        <v>113</v>
      </c>
      <c r="D9" s="31" t="n">
        <f>44964306/1000</f>
        <v>44964.306</v>
      </c>
      <c r="E9" s="36" t="n">
        <v>540</v>
      </c>
      <c r="F9" s="36" t="n">
        <v>15</v>
      </c>
      <c r="G9" s="41" t="n">
        <f>E9*F9</f>
        <v>8100</v>
      </c>
      <c r="H9" s="36" t="n">
        <v>524</v>
      </c>
      <c r="I9" s="36" t="n">
        <v>15</v>
      </c>
      <c r="J9" s="41" t="n">
        <f>H9*I9</f>
        <v>7860</v>
      </c>
      <c r="K9" s="43" t="n">
        <v>1048</v>
      </c>
      <c r="L9" s="43" t="n">
        <v>1.5</v>
      </c>
      <c r="M9" s="43" t="n">
        <f>K9*L9</f>
        <v>1572</v>
      </c>
      <c r="N9" s="48" t="n">
        <v>0</v>
      </c>
      <c r="O9" s="39" t="n">
        <v>0</v>
      </c>
      <c r="P9" s="41" t="n">
        <v>0</v>
      </c>
      <c r="Q9" s="56" t="n">
        <v>113.12</v>
      </c>
      <c r="R9" s="56" t="n">
        <v>115.04</v>
      </c>
      <c r="S9" s="56" t="n">
        <v>115.04</v>
      </c>
      <c r="T9" s="67" t="n">
        <v>115.06</v>
      </c>
      <c r="U9" s="61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48" customHeight="true">
      <c r="A10" s="7" t="s">
        <v>7</v>
      </c>
      <c r="B10" s="20" t="s">
        <v>14</v>
      </c>
      <c r="C10" s="27" t="n">
        <v>113</v>
      </c>
      <c r="D10" s="31" t="n">
        <f>49183520/1000</f>
        <v>49183.52</v>
      </c>
      <c r="E10" s="36" t="n">
        <v>1064</v>
      </c>
      <c r="F10" s="36" t="n">
        <v>8</v>
      </c>
      <c r="G10" s="41" t="n">
        <f>E10*F10</f>
        <v>8512</v>
      </c>
      <c r="H10" s="41" t="n">
        <v>1082.61</v>
      </c>
      <c r="I10" s="43" t="n">
        <v>8</v>
      </c>
      <c r="J10" s="41" t="n">
        <f>H10*I10</f>
        <v>8660.88</v>
      </c>
      <c r="K10" s="43" t="n">
        <v>0</v>
      </c>
      <c r="L10" s="43" t="n">
        <v>0</v>
      </c>
      <c r="M10" s="43" t="n">
        <v>0</v>
      </c>
      <c r="N10" s="49" t="n">
        <v>0</v>
      </c>
      <c r="O10" s="39" t="n">
        <v>0</v>
      </c>
      <c r="P10" s="49" t="n">
        <v>0</v>
      </c>
      <c r="Q10" s="57" t="n">
        <v>114.07</v>
      </c>
      <c r="R10" s="57" t="n">
        <v>115.06</v>
      </c>
      <c r="S10" s="57" t="n">
        <v>115.05</v>
      </c>
      <c r="T10" s="68" t="n">
        <v>115.06</v>
      </c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48" customHeight="true">
      <c r="A11" s="7" t="s">
        <v>8</v>
      </c>
      <c r="B11" s="20" t="s">
        <v>14</v>
      </c>
      <c r="C11" s="27" t="n">
        <v>114</v>
      </c>
      <c r="D11" s="31" t="n">
        <f>1767600/1000</f>
        <v>1767.6</v>
      </c>
      <c r="E11" s="36" t="n">
        <v>26</v>
      </c>
      <c r="F11" s="36" t="n">
        <v>6</v>
      </c>
      <c r="G11" s="41" t="n">
        <f>E11*F11</f>
        <v>156</v>
      </c>
      <c r="H11" s="41" t="n">
        <v>26.13</v>
      </c>
      <c r="I11" s="43" t="s">
        <v>28</v>
      </c>
      <c r="J11" s="41" t="n">
        <v>177.684</v>
      </c>
      <c r="K11" s="43" t="n">
        <v>0</v>
      </c>
      <c r="L11" s="43" t="n">
        <v>0</v>
      </c>
      <c r="M11" s="43" t="n">
        <v>0</v>
      </c>
      <c r="N11" s="49" t="n">
        <v>0</v>
      </c>
      <c r="O11" s="39" t="n">
        <v>0</v>
      </c>
      <c r="P11" s="49" t="n">
        <v>0</v>
      </c>
      <c r="Q11" s="57" t="n">
        <v>114.1</v>
      </c>
      <c r="R11" s="57" t="n">
        <v>115.02</v>
      </c>
      <c r="S11" s="57" t="n">
        <v>115.02</v>
      </c>
      <c r="T11" s="68" t="n">
        <v>115.05</v>
      </c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.75" customHeight="true">
      <c r="A12" s="8"/>
      <c r="B12" s="21"/>
      <c r="C12" s="21"/>
      <c r="D12" s="32"/>
      <c r="E12" s="32"/>
      <c r="F12" s="39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57"/>
      <c r="R12" s="57"/>
      <c r="S12" s="57"/>
      <c r="T12" s="68"/>
      <c r="U12" s="61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9.5" customHeight="true">
      <c r="A13" s="9"/>
      <c r="B13" s="22"/>
      <c r="C13" s="22"/>
      <c r="D13" s="32"/>
      <c r="E13" s="32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57"/>
      <c r="R13" s="57"/>
      <c r="S13" s="57"/>
      <c r="T13" s="68"/>
      <c r="U13" s="61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.75" customHeight="true">
      <c r="A14" s="9"/>
      <c r="B14" s="22"/>
      <c r="C14" s="22"/>
      <c r="D14" s="32"/>
      <c r="E14" s="32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57"/>
      <c r="R14" s="57"/>
      <c r="S14" s="57"/>
      <c r="T14" s="68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.75" customHeight="true">
      <c r="A15" s="9"/>
      <c r="B15" s="22"/>
      <c r="C15" s="22"/>
      <c r="D15" s="32"/>
      <c r="E15" s="32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57"/>
      <c r="R15" s="57"/>
      <c r="S15" s="57"/>
      <c r="T15" s="68"/>
      <c r="U15" s="61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.75" customHeight="true">
      <c r="A16" s="8"/>
      <c r="B16" s="21"/>
      <c r="C16" s="21"/>
      <c r="D16" s="32"/>
      <c r="E16" s="32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57"/>
      <c r="R16" s="57"/>
      <c r="S16" s="57"/>
      <c r="T16" s="68"/>
      <c r="U16" s="61"/>
      <c r="V16" s="13"/>
      <c r="W16" s="61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.75" customHeight="true">
      <c r="A17" s="8"/>
      <c r="B17" s="21"/>
      <c r="C17" s="21"/>
      <c r="D17" s="32"/>
      <c r="E17" s="32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57"/>
      <c r="R17" s="57"/>
      <c r="S17" s="57"/>
      <c r="T17" s="68"/>
      <c r="U17" s="61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9.5" customHeight="true">
      <c r="A18" s="8"/>
      <c r="B18" s="21"/>
      <c r="C18" s="21"/>
      <c r="D18" s="32"/>
      <c r="E18" s="32"/>
      <c r="F18" s="39"/>
      <c r="G18" s="39"/>
      <c r="H18" s="32"/>
      <c r="I18" s="32"/>
      <c r="J18" s="32"/>
      <c r="K18" s="32"/>
      <c r="L18" s="32"/>
      <c r="M18" s="32"/>
      <c r="N18" s="32"/>
      <c r="O18" s="32"/>
      <c r="P18" s="32"/>
      <c r="Q18" s="57"/>
      <c r="R18" s="57"/>
      <c r="S18" s="57"/>
      <c r="T18" s="68"/>
      <c r="U18" s="61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.75" customHeight="true">
      <c r="A19" s="9"/>
      <c r="B19" s="22"/>
      <c r="C19" s="22"/>
      <c r="D19" s="32"/>
      <c r="E19" s="32"/>
      <c r="F19" s="39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57"/>
      <c r="R19" s="57"/>
      <c r="S19" s="57"/>
      <c r="T19" s="68"/>
      <c r="U19" s="61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6.5" customHeight="true">
      <c r="A20" s="10"/>
      <c r="B20" s="10"/>
      <c r="C20" s="10"/>
      <c r="D20" s="10"/>
      <c r="E20" s="10"/>
      <c r="F20" s="10"/>
      <c r="G20" s="10"/>
      <c r="H20" s="10"/>
      <c r="I20" s="44"/>
      <c r="J20" s="45"/>
      <c r="K20" s="10"/>
      <c r="L20" s="44"/>
      <c r="M20" s="45"/>
      <c r="N20" s="10"/>
      <c r="O20" s="44"/>
      <c r="P20" s="45"/>
      <c r="Q20" s="45"/>
      <c r="R20" s="45"/>
      <c r="S20" s="45"/>
      <c r="T20" s="45" t="s">
        <v>42</v>
      </c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8.75" customHeight="true">
      <c r="A21" s="11" t="s">
        <v>9</v>
      </c>
      <c r="B21" s="23" t="s">
        <v>15</v>
      </c>
      <c r="C21" s="24"/>
      <c r="D21" s="13"/>
      <c r="E21" s="12" t="s">
        <v>22</v>
      </c>
      <c r="F21" s="12"/>
      <c r="G21" s="13"/>
      <c r="H21" s="13"/>
      <c r="I21" s="13"/>
      <c r="J21" s="46" t="s">
        <v>29</v>
      </c>
      <c r="K21" s="13"/>
      <c r="L21" s="13"/>
      <c r="M21" s="46"/>
      <c r="N21" s="13"/>
      <c r="O21" s="13"/>
      <c r="P21" s="46"/>
      <c r="Q21" s="11"/>
      <c r="R21" s="61"/>
      <c r="S21" s="61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6.5" customHeight="true">
      <c r="A22" s="12"/>
      <c r="B22" s="13"/>
      <c r="C22" s="13"/>
      <c r="D22" s="13"/>
      <c r="E22" s="12" t="s">
        <v>23</v>
      </c>
      <c r="F22" s="12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3.5" customHeight="true">
      <c r="A23" s="13"/>
      <c r="B23" s="13"/>
      <c r="C23" s="13"/>
      <c r="D23" s="13"/>
      <c r="E23" s="13"/>
      <c r="F23" s="40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6.5" customHeight="true">
      <c r="A24" s="11" t="s">
        <v>10</v>
      </c>
      <c r="B24" s="24"/>
      <c r="C24" s="24"/>
      <c r="D24" s="13"/>
      <c r="E24" s="13"/>
      <c r="F24" s="40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7.25" customHeight="true">
      <c r="A25" s="11" t="s">
        <v>11</v>
      </c>
      <c r="B25" s="24"/>
      <c r="C25" s="24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7.25" customHeight="true">
      <c r="A26" s="14"/>
      <c r="B26" s="24"/>
      <c r="C26" s="24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6.5" customHeight="true">
      <c r="A27" s="11"/>
      <c r="B27" s="13"/>
      <c r="C27" s="13"/>
      <c r="D27" s="13"/>
      <c r="E27" s="13"/>
      <c r="F27" s="13"/>
      <c r="G27" s="11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5.75" customHeight="true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5.75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5.75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5.75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5.7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5.7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5.7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5.7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5.7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5.7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5.7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5.7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P1:Q1"/>
    <mergeCell ref="P2:Q2"/>
    <mergeCell ref="A5:A7"/>
    <mergeCell ref="R1:T1"/>
    <mergeCell ref="R2:T2"/>
    <mergeCell ref="E5:G5"/>
    <mergeCell ref="H5:J5"/>
    <mergeCell ref="D5:D6"/>
    <mergeCell ref="C5:C7"/>
    <mergeCell ref="B5:B7"/>
    <mergeCell ref="A3:T3"/>
    <mergeCell ref="A4:P4"/>
    <mergeCell ref="Q5:T5"/>
    <mergeCell ref="Q6:Q7"/>
    <mergeCell ref="R6:R7"/>
    <mergeCell ref="T6:T7"/>
    <mergeCell ref="F2:J2"/>
    <mergeCell ref="K5:M5"/>
    <mergeCell ref="S6:S7"/>
    <mergeCell ref="N5:P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