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<sst xmlns="http://schemas.openxmlformats.org/spreadsheetml/2006/main" count="61">
  <si>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</si>
  <si>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</si>
  <si>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</si>
  <si>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中華民國115年8月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</si>
  <si>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</si>
  <si>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</si>
  <si>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</si>
  <si>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</si>
  <si>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</si>
  <si>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</si>
  <si>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</si>
  <si>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</si>
  <si>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</si>
  <si>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</si>
  <si>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</si>
  <si>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</si>
  <si>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</si>
  <si>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</si>
  <si>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</si>
  <si>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</si>
  <si>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</si>
  <si>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</si>
  <si>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</si>
  <si>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</si>
  <si>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</si>
  <si>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</si>
  <si>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</si>
  <si>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</si>
  <si>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</si>
  <si>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</si>
  <si>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</si>
  <si>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</si>
  <si>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</si>
  <si>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</si>
  <si>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</si>
  <si>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</si>
  <si>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</si>
  <si>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</si>
  <si>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</si>
  <si>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</si>
  <si>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</si>
  <si>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</si>
  <si>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</si>
  <si>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</si>
  <si>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</si>
  <si>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</si>
  <si>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</si>
  <si>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</si>
  <si>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</si>
  <si>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</si>
  <si>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</si>
  <si>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</si>
  <si>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</si>
  <si>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</si>
  <si>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中華民國   115  年  9  月  7  日編製</t>
  </si>
  <si>
    <t>臺中市新社區公所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</si>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</sst>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9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B31" sqref="B31:B31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55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56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3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57</v>
      </c>
      <c r="N8" s="49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9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9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58</v>
      </c>
      <c r="N11" s="49" t="s">
        <v>60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18" customHeight="true">
      <c r="A12" s="10" t="s">
        <v>7</v>
      </c>
      <c r="B12" s="18" t="n">
        <f>SUM(B13:B20)</f>
        <v>132</v>
      </c>
      <c r="C12" s="18" t="n">
        <f>SUM(C13:C20)</f>
        <v>28</v>
      </c>
      <c r="D12" s="18" t="n">
        <f>B12+C12</f>
        <v>160</v>
      </c>
      <c r="E12" s="18" t="n">
        <f>SUM(E13:E20)</f>
        <v>117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117</v>
      </c>
      <c r="J12" s="39" t="n">
        <f>IF(D12&gt;0, I12/D12*100, "--")</f>
        <v>73.125</v>
      </c>
      <c r="K12" s="18" t="n">
        <f>SUM(K13:K15)</f>
        <v>43</v>
      </c>
      <c r="L12" s="39" t="n">
        <f>IF(D12&gt;0, K12/D12*100, "--")</f>
        <v>26.875</v>
      </c>
      <c r="M12" s="18" t="n">
        <v>43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18" customHeight="true">
      <c r="A13" s="10" t="s">
        <v>8</v>
      </c>
      <c r="B13" s="19" t="n">
        <v>3</v>
      </c>
      <c r="C13" s="19" t="n">
        <v>0</v>
      </c>
      <c r="D13" s="18" t="n">
        <f>B13+C13</f>
        <v>3</v>
      </c>
      <c r="E13" s="19" t="n">
        <v>1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1</v>
      </c>
      <c r="J13" s="39" t="n">
        <f>IF(D13&gt;0, I13/D13*100, "--")</f>
        <v>33.3333333333333</v>
      </c>
      <c r="K13" s="18" t="n">
        <v>2</v>
      </c>
      <c r="L13" s="39" t="n">
        <f>IF(D13&gt;0, K13/D13*100, "--")</f>
        <v>66.6666666666667</v>
      </c>
      <c r="M13" s="19" t="n">
        <v>2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18" customHeight="true">
      <c r="A14" s="10" t="s">
        <v>9</v>
      </c>
      <c r="B14" s="19" t="n">
        <v>87</v>
      </c>
      <c r="C14" s="19" t="n">
        <v>11</v>
      </c>
      <c r="D14" s="18" t="n">
        <f>B14+C14</f>
        <v>98</v>
      </c>
      <c r="E14" s="19" t="n">
        <v>72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72</v>
      </c>
      <c r="J14" s="39" t="n">
        <f>IF(D14&gt;0, I14/D14*100, "--")</f>
        <v>73.469387755102</v>
      </c>
      <c r="K14" s="18" t="n">
        <v>26</v>
      </c>
      <c r="L14" s="39" t="n">
        <f>IF(D14&gt;0, K14/D14*100, "--")</f>
        <v>26.530612244898</v>
      </c>
      <c r="M14" s="19" t="n">
        <v>26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18" customHeight="true">
      <c r="A15" s="10" t="s">
        <v>10</v>
      </c>
      <c r="B15" s="19" t="n">
        <v>42</v>
      </c>
      <c r="C15" s="19" t="n">
        <v>17</v>
      </c>
      <c r="D15" s="18" t="n">
        <f>B15+C15</f>
        <v>59</v>
      </c>
      <c r="E15" s="19" t="n">
        <v>44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44</v>
      </c>
      <c r="J15" s="39" t="n">
        <f>IF(D15&gt;0, I15/D15*100, "--")</f>
        <v>74.5762711864407</v>
      </c>
      <c r="K15" s="18" t="n">
        <v>15</v>
      </c>
      <c r="L15" s="39" t="n">
        <f>IF(D15&gt;0, K15/D15*100, "--")</f>
        <v>25.4237288135593</v>
      </c>
      <c r="M15" s="19" t="n">
        <v>15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31.5" customHeight="true">
      <c r="A16" s="10" t="s">
        <v>11</v>
      </c>
      <c r="B16" s="19" t="n">
        <v>0</v>
      </c>
      <c r="C16" s="19" t="n">
        <v>0</v>
      </c>
      <c r="D16" s="18" t="n">
        <f>B16+C16</f>
        <v>0</v>
      </c>
      <c r="E16" s="19" t="n">
        <v>0</v>
      </c>
      <c r="F16" s="29" t="str">
        <f>IF(I16&gt;0, E16/I16*100, "--")</f>
        <v>--</v>
      </c>
      <c r="G16" s="19" t="n">
        <v>0</v>
      </c>
      <c r="H16" s="29" t="str">
        <f>IF(I16&gt;0, G16/I16*100, "--")</f>
        <v>--</v>
      </c>
      <c r="I16" s="18" t="n">
        <f>E16+G16</f>
        <v>0</v>
      </c>
      <c r="J16" s="39" t="str">
        <f>IF(D16&gt;0, I16/D16*100, "--")</f>
        <v>--</v>
      </c>
      <c r="K16" s="18" t="n">
        <f>D16-I16</f>
        <v>0</v>
      </c>
      <c r="L16" s="39" t="str">
        <f>IF(D16&gt;0, K16/D16*100, "--")</f>
        <v>--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31.5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31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31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31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9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2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46" t="s">
        <v>54</v>
      </c>
      <c r="M25" s="48"/>
      <c r="N25" s="48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7"/>
      <c r="M31" s="14"/>
      <c r="N31" s="14"/>
      <c r="O31" s="55"/>
      <c r="P31" s="54"/>
      <c r="Q31" s="54"/>
      <c r="R31" s="56"/>
      <c r="S31" s="54"/>
      <c r="T31" s="54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6"/>
      <c r="S32" s="54"/>
      <c r="T32" s="54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G27:H27"/>
    <mergeCell ref="G29:H29"/>
    <mergeCell ref="K8:L8"/>
    <mergeCell ref="M8:M10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N8:N10"/>
    <mergeCell ref="K9:L9"/>
    <mergeCell ref="I8:J8"/>
    <mergeCell ref="L25:N25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