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<sst xmlns="http://schemas.openxmlformats.org/spreadsheetml/2006/main" count="80">
  <si>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</si>
  <si>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</si>
  <si>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臺中市大里區公所一般公文統計表</t>
  </si>
  <si>
    <t>中華民國  115  年  3  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</si>
  <si>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</si>
  <si>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</si>
  <si>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</si>
  <si>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</si>
  <si>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</si>
  <si>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</si>
  <si>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</si>
  <si>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</si>
  <si>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</si>
  <si>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</si>
  <si>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</si>
  <si>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</si>
  <si>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</si>
  <si>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</si>
  <si>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</si>
  <si>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</si>
  <si>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</si>
  <si>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</si>
  <si>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</si>
  <si>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</si>
  <si>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</si>
  <si>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</si>
  <si>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</si>
  <si>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</si>
  <si>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</si>
  <si>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</si>
  <si>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</si>
  <si>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</si>
  <si>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</si>
  <si>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</si>
  <si>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</si>
  <si>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</si>
  <si>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</si>
  <si>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</si>
  <si>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</si>
  <si>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</si>
  <si>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</si>
  <si>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</si>
  <si>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</si>
  <si>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</si>
  <si>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</si>
  <si>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</si>
  <si>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</si>
  <si>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</si>
  <si>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</si>
  <si>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</si>
  <si>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</si>
  <si>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</si>
  <si>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</si>
  <si>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</si>
  <si>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</si>
  <si>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</si>
  <si>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</si>
  <si>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</si>
  <si>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</si>
  <si>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</si>
  <si>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</si>
  <si>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</si>
  <si>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</si>
  <si>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</si>
  <si>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</si>
  <si>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</si>
  <si>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 4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</si>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</sst>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(* #,##0_);_(* \(#,##0\);_(* &quot;-&quot;_)" numFmtId="198"/>
    <numFmt formatCode="_-* #,##0.00_-;\-* #,##0.00_-;_-* &quot;-&quot;??_-;_-@_-" numFmtId="199"/>
    <numFmt formatCode="_-* #,##0_-;\-* #,##0_-;_-* &quot;-&quot;_-;_-@_-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8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1" xfId="0" applyNumberFormat="true" applyFont="true" applyBorder="true">
      <alignment horizontal="center" vertical="center" wrapText="true"/>
    </xf>
    <xf numFmtId="200" fontId="8" borderId="11" xfId="0" applyNumberFormat="true" applyFont="true" applyBorder="true">
      <alignment horizontal="right"/>
    </xf>
    <xf numFmtId="198" fontId="8" borderId="11" xfId="0" applyNumberFormat="true" applyFont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0" sqref="W10:W10"/>
    </sheetView>
  </sheetViews>
  <sheetFormatPr customHeight="false" defaultColWidth="9.28125" defaultRowHeight="15"/>
  <cols>
    <col min="1" max="1" bestFit="false" customWidth="true" width="17.640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351562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3515625" hidden="false" outlineLevel="0"/>
    <col min="10" max="10" bestFit="false" customWidth="true" width="8.351562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3515625" hidden="false" outlineLevel="0"/>
    <col min="17" max="17" bestFit="false" customWidth="true" width="10.3515625" hidden="false" outlineLevel="0"/>
    <col min="18" max="18" bestFit="false" customWidth="true" width="11.3515625" hidden="false" outlineLevel="0"/>
    <col min="19" max="19" bestFit="false" customWidth="true" width="12.3515625" hidden="false" outlineLevel="0"/>
    <col min="20" max="20" bestFit="false" customWidth="true" width="10.3515625" hidden="false" outlineLevel="0"/>
    <col min="21" max="21" bestFit="false" customWidth="true" width="12.3515625" hidden="false" outlineLevel="0"/>
    <col min="22" max="50" bestFit="false" customWidth="true" width="9.3515625" hidden="false" outlineLevel="0"/>
  </cols>
  <sheetData>
    <row r="1" ht="37.5" customHeight="true">
      <c r="A1" s="1" t="s">
        <v>0</v>
      </c>
      <c r="B1" s="15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52" t="s">
        <v>71</v>
      </c>
      <c r="T1" s="53" t="s">
        <v>74</v>
      </c>
      <c r="U1" s="53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4" t="s">
        <v>75</v>
      </c>
      <c r="U2" s="54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68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1" t="s">
        <v>56</v>
      </c>
      <c r="N7" s="18" t="s">
        <v>59</v>
      </c>
      <c r="O7" s="18" t="s">
        <v>61</v>
      </c>
      <c r="P7" s="17" t="s">
        <v>63</v>
      </c>
      <c r="Q7" s="17"/>
      <c r="R7" s="17" t="s">
        <v>68</v>
      </c>
      <c r="S7" s="17"/>
      <c r="T7" s="18" t="s">
        <v>76</v>
      </c>
      <c r="U7" s="55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6"/>
      <c r="B8" s="18"/>
      <c r="C8" s="18"/>
      <c r="D8" s="18"/>
      <c r="E8" s="27" t="s">
        <v>36</v>
      </c>
      <c r="F8" s="17" t="s">
        <v>40</v>
      </c>
      <c r="G8" s="17"/>
      <c r="H8" s="17" t="s">
        <v>47</v>
      </c>
      <c r="I8" s="17"/>
      <c r="J8" s="17" t="s">
        <v>50</v>
      </c>
      <c r="K8" s="17"/>
      <c r="L8" s="27" t="s">
        <v>53</v>
      </c>
      <c r="M8" s="41"/>
      <c r="N8" s="18"/>
      <c r="O8" s="18"/>
      <c r="P8" s="17" t="s">
        <v>64</v>
      </c>
      <c r="Q8" s="17"/>
      <c r="R8" s="17" t="s">
        <v>69</v>
      </c>
      <c r="S8" s="17"/>
      <c r="T8" s="18"/>
      <c r="U8" s="55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/>
      <c r="B9" s="18"/>
      <c r="C9" s="18"/>
      <c r="D9" s="18"/>
      <c r="E9" s="27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7"/>
      <c r="M9" s="41"/>
      <c r="N9" s="18"/>
      <c r="O9" s="18"/>
      <c r="P9" s="18" t="s">
        <v>41</v>
      </c>
      <c r="Q9" s="48" t="s">
        <v>43</v>
      </c>
      <c r="R9" s="18" t="s">
        <v>41</v>
      </c>
      <c r="S9" s="48" t="s">
        <v>43</v>
      </c>
      <c r="T9" s="18"/>
      <c r="U9" s="55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0" t="s">
        <v>44</v>
      </c>
      <c r="H10" s="19" t="s">
        <v>48</v>
      </c>
      <c r="I10" s="30" t="s">
        <v>49</v>
      </c>
      <c r="J10" s="19" t="s">
        <v>51</v>
      </c>
      <c r="K10" s="30" t="s">
        <v>52</v>
      </c>
      <c r="L10" s="18" t="s">
        <v>54</v>
      </c>
      <c r="M10" s="18" t="s">
        <v>57</v>
      </c>
      <c r="N10" s="18" t="s">
        <v>60</v>
      </c>
      <c r="O10" s="18" t="s">
        <v>62</v>
      </c>
      <c r="P10" s="18" t="s">
        <v>65</v>
      </c>
      <c r="Q10" s="49" t="s">
        <v>67</v>
      </c>
      <c r="R10" s="18" t="s">
        <v>70</v>
      </c>
      <c r="S10" s="49" t="s">
        <v>73</v>
      </c>
      <c r="T10" s="18" t="s">
        <v>77</v>
      </c>
      <c r="U10" s="55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2481</v>
      </c>
      <c r="C11" s="20" t="n">
        <f>SUM(C12:C22)</f>
        <v>230</v>
      </c>
      <c r="D11" s="20" t="n">
        <f>SUM(D12:D22)</f>
        <v>626</v>
      </c>
      <c r="E11" s="20" t="n">
        <f>SUM(B11:D11)</f>
        <v>3337</v>
      </c>
      <c r="F11" s="20" t="n">
        <f>SUM(F12:F22)</f>
        <v>1021</v>
      </c>
      <c r="G11" s="31" t="n">
        <f>IF($L11=0, "--", ROUND(F11/$L11*100, 2))</f>
        <v>100</v>
      </c>
      <c r="H11" s="34" t="n">
        <f>SUM(H12:H22)</f>
        <v>0</v>
      </c>
      <c r="I11" s="34" t="n">
        <f>IF($L11=0, "--", ROUND(H11/$L11*100, 2))</f>
        <v>0</v>
      </c>
      <c r="J11" s="34" t="n">
        <f>SUM(J12:J22)</f>
        <v>0</v>
      </c>
      <c r="K11" s="34" t="n">
        <f>IF($L11=0, "--", ROUND(J11/$L11*100, 2))</f>
        <v>0</v>
      </c>
      <c r="L11" s="34" t="n">
        <f>SUM(F11, H11, J11)</f>
        <v>1021</v>
      </c>
      <c r="M11" s="31" t="n">
        <v>1.46</v>
      </c>
      <c r="N11" s="20" t="n">
        <f>SUM(N12:N22)</f>
        <v>1926</v>
      </c>
      <c r="O11" s="20" t="n">
        <f>SUM(O12:O22)</f>
        <v>94</v>
      </c>
      <c r="P11" s="20" t="n">
        <f>SUM(L11, N11:O11)</f>
        <v>3041</v>
      </c>
      <c r="Q11" s="31" t="n">
        <f>IF($E11=0, "--", ROUND(P11/$E11*100, 2))</f>
        <v>91.13</v>
      </c>
      <c r="R11" s="20" t="n">
        <f>E11-P11</f>
        <v>296</v>
      </c>
      <c r="S11" s="31" t="n">
        <f>IF($E11=0, "--", ROUND(R11/$E11*100, 2))</f>
        <v>8.87</v>
      </c>
      <c r="T11" s="20" t="n">
        <f>SUM(T12:T22)</f>
        <v>296</v>
      </c>
      <c r="U11" s="56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0" t="n">
        <v>0</v>
      </c>
      <c r="C12" s="20" t="n">
        <v>0</v>
      </c>
      <c r="D12" s="20" t="n">
        <v>0</v>
      </c>
      <c r="E12" s="20" t="n">
        <f>SUM(B12:D12)</f>
        <v>0</v>
      </c>
      <c r="F12" s="20" t="n">
        <v>0</v>
      </c>
      <c r="G12" s="31" t="str">
        <f>IF($L12=0, "--", ROUND(F12/$L12*100, 2))</f>
        <v>--</v>
      </c>
      <c r="H12" s="34" t="n">
        <v>0</v>
      </c>
      <c r="I12" s="31" t="str">
        <f>IF($L12=0, "--", ROUND(H12/$L12*100, 2))</f>
        <v>--</v>
      </c>
      <c r="J12" s="34" t="n">
        <v>0</v>
      </c>
      <c r="K12" s="31" t="str">
        <f>IF($L12=0, "--", ROUND(J12/$L12*100, 2))</f>
        <v>--</v>
      </c>
      <c r="L12" s="34" t="n">
        <f>SUM(F12, H12, J12)</f>
        <v>0</v>
      </c>
      <c r="M12" s="34" t="s">
        <v>58</v>
      </c>
      <c r="N12" s="20" t="n">
        <v>0</v>
      </c>
      <c r="O12" s="20" t="n">
        <v>0</v>
      </c>
      <c r="P12" s="20" t="n">
        <f>SUM(L12, N12:O12)</f>
        <v>0</v>
      </c>
      <c r="Q12" s="31" t="str">
        <f>IF($E12=0, "--", ROUND(P12/$E12*100, 2))</f>
        <v>--</v>
      </c>
      <c r="R12" s="20" t="n">
        <f>E12-P12</f>
        <v>0</v>
      </c>
      <c r="S12" s="31" t="str">
        <f>IF($E12=0, "--", ROUND(R12/$E12*100, 2))</f>
        <v>--</v>
      </c>
      <c r="T12" s="20" t="n">
        <v>0</v>
      </c>
      <c r="U12" s="56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0" t="n">
        <v>0</v>
      </c>
      <c r="C13" s="20" t="n">
        <v>0</v>
      </c>
      <c r="D13" s="20" t="n">
        <v>0</v>
      </c>
      <c r="E13" s="20" t="n">
        <f>SUM(B13:D13)</f>
        <v>0</v>
      </c>
      <c r="F13" s="20" t="n">
        <v>0</v>
      </c>
      <c r="G13" s="31" t="str">
        <f>IF($L13=0, "--", ROUND(F13/$L13*100, 2))</f>
        <v>--</v>
      </c>
      <c r="H13" s="34" t="n">
        <v>0</v>
      </c>
      <c r="I13" s="31" t="str">
        <f>IF($L13=0, "--", ROUND(H13/$L13*100, 2))</f>
        <v>--</v>
      </c>
      <c r="J13" s="34" t="n">
        <v>0</v>
      </c>
      <c r="K13" s="31" t="str">
        <f>IF($L13=0, "--", ROUND(J13/$L13*100, 2))</f>
        <v>--</v>
      </c>
      <c r="L13" s="34" t="n">
        <f>SUM(F13, H13, J13)</f>
        <v>0</v>
      </c>
      <c r="M13" s="34" t="s">
        <v>58</v>
      </c>
      <c r="N13" s="20" t="n">
        <v>0</v>
      </c>
      <c r="O13" s="20" t="n">
        <v>0</v>
      </c>
      <c r="P13" s="20" t="n">
        <f>SUM(L13, N13:O13)</f>
        <v>0</v>
      </c>
      <c r="Q13" s="31" t="str">
        <f>IF($E13=0, "--", ROUND(P13/$E13*100, 2))</f>
        <v>--</v>
      </c>
      <c r="R13" s="20" t="n">
        <f>E13-P13</f>
        <v>0</v>
      </c>
      <c r="S13" s="31" t="str">
        <f>IF($E13=0, "--", ROUND(R13/$E13*100, 2))</f>
        <v>--</v>
      </c>
      <c r="T13" s="20" t="n">
        <v>0</v>
      </c>
      <c r="U13" s="56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0" t="n">
        <v>904</v>
      </c>
      <c r="C14" s="20" t="n">
        <v>66</v>
      </c>
      <c r="D14" s="20" t="n">
        <v>93</v>
      </c>
      <c r="E14" s="20" t="n">
        <v>1063</v>
      </c>
      <c r="F14" s="20" t="n">
        <v>320</v>
      </c>
      <c r="G14" s="31" t="n">
        <f>IF($L14=0, "--", ROUND(F14/$L14*100, 2))</f>
        <v>100</v>
      </c>
      <c r="H14" s="34" t="n">
        <v>0</v>
      </c>
      <c r="I14" s="34" t="n">
        <v>0</v>
      </c>
      <c r="J14" s="34" t="n">
        <v>0</v>
      </c>
      <c r="K14" s="34" t="n">
        <f>IF($L14=0, "--", ROUND(J14/$L14*100, 2))</f>
        <v>0</v>
      </c>
      <c r="L14" s="34" t="n">
        <v>320</v>
      </c>
      <c r="M14" s="31" t="n">
        <v>1.8</v>
      </c>
      <c r="N14" s="20" t="n">
        <v>642</v>
      </c>
      <c r="O14" s="20" t="n">
        <v>20</v>
      </c>
      <c r="P14" s="20" t="n">
        <v>982</v>
      </c>
      <c r="Q14" s="31" t="n">
        <v>92.3800564440263</v>
      </c>
      <c r="R14" s="20" t="n">
        <v>81</v>
      </c>
      <c r="S14" s="31" t="n">
        <v>7.61994355597366</v>
      </c>
      <c r="T14" s="20" t="n">
        <v>81</v>
      </c>
      <c r="U14" s="56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0" t="n">
        <v>446</v>
      </c>
      <c r="C15" s="20" t="n">
        <v>50</v>
      </c>
      <c r="D15" s="20" t="n">
        <v>203</v>
      </c>
      <c r="E15" s="20" t="n">
        <v>699</v>
      </c>
      <c r="F15" s="20" t="n">
        <v>267</v>
      </c>
      <c r="G15" s="31" t="n">
        <f>IF($L15=0, "--", ROUND(F15/$L15*100, 2))</f>
        <v>100</v>
      </c>
      <c r="H15" s="34" t="n">
        <v>0</v>
      </c>
      <c r="I15" s="34" t="n">
        <v>0</v>
      </c>
      <c r="J15" s="34" t="n">
        <v>0</v>
      </c>
      <c r="K15" s="34" t="n">
        <f>IF($L15=0, "--", ROUND(J15/$L15*100, 2))</f>
        <v>0</v>
      </c>
      <c r="L15" s="34" t="n">
        <v>267</v>
      </c>
      <c r="M15" s="31" t="n">
        <v>1.66</v>
      </c>
      <c r="N15" s="20" t="n">
        <v>363</v>
      </c>
      <c r="O15" s="20" t="n">
        <v>17</v>
      </c>
      <c r="P15" s="20" t="n">
        <v>647</v>
      </c>
      <c r="Q15" s="31" t="n">
        <v>92.5608011444921</v>
      </c>
      <c r="R15" s="20" t="n">
        <v>52</v>
      </c>
      <c r="S15" s="31" t="n">
        <v>7.43919885550787</v>
      </c>
      <c r="T15" s="20" t="n">
        <v>52</v>
      </c>
      <c r="U15" s="56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0" t="n">
        <v>404</v>
      </c>
      <c r="C16" s="20" t="n">
        <v>42</v>
      </c>
      <c r="D16" s="20" t="n">
        <v>181</v>
      </c>
      <c r="E16" s="20" t="n">
        <v>627</v>
      </c>
      <c r="F16" s="20" t="n">
        <v>229</v>
      </c>
      <c r="G16" s="31" t="n">
        <f>IF($L16=0, "--", ROUND(F16/$L16*100, 2))</f>
        <v>100</v>
      </c>
      <c r="H16" s="34" t="n">
        <v>0</v>
      </c>
      <c r="I16" s="34" t="n">
        <v>0</v>
      </c>
      <c r="J16" s="34" t="n">
        <v>0</v>
      </c>
      <c r="K16" s="34" t="n">
        <f>IF($L16=0, "--", ROUND(J16/$L16*100, 2))</f>
        <v>0</v>
      </c>
      <c r="L16" s="34" t="n">
        <v>229</v>
      </c>
      <c r="M16" s="31" t="n">
        <v>0.9</v>
      </c>
      <c r="N16" s="20" t="n">
        <v>324</v>
      </c>
      <c r="O16" s="20" t="n">
        <v>18</v>
      </c>
      <c r="P16" s="20" t="n">
        <v>571</v>
      </c>
      <c r="Q16" s="31" t="n">
        <v>91.0685805422648</v>
      </c>
      <c r="R16" s="20" t="n">
        <v>56</v>
      </c>
      <c r="S16" s="31" t="n">
        <v>8.93141945773525</v>
      </c>
      <c r="T16" s="20" t="n">
        <v>56</v>
      </c>
      <c r="U16" s="56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0" t="n">
        <v>143</v>
      </c>
      <c r="C17" s="20" t="n">
        <v>10</v>
      </c>
      <c r="D17" s="20" t="n">
        <v>35</v>
      </c>
      <c r="E17" s="20" t="n">
        <v>188</v>
      </c>
      <c r="F17" s="20" t="n">
        <v>50</v>
      </c>
      <c r="G17" s="31" t="n">
        <f>IF($L17=0, "--", ROUND(F17/$L17*100, 2))</f>
        <v>100</v>
      </c>
      <c r="H17" s="34" t="n">
        <v>0</v>
      </c>
      <c r="I17" s="34" t="n">
        <v>0</v>
      </c>
      <c r="J17" s="34" t="n">
        <v>0</v>
      </c>
      <c r="K17" s="34" t="n">
        <f>IF($L17=0, "--", ROUND(J17/$L17*100, 2))</f>
        <v>0</v>
      </c>
      <c r="L17" s="34" t="n">
        <v>50</v>
      </c>
      <c r="M17" s="31" t="n">
        <v>1.98</v>
      </c>
      <c r="N17" s="20" t="n">
        <v>113</v>
      </c>
      <c r="O17" s="20" t="n">
        <v>11</v>
      </c>
      <c r="P17" s="20" t="n">
        <v>174</v>
      </c>
      <c r="Q17" s="31" t="n">
        <v>92.5531914893617</v>
      </c>
      <c r="R17" s="20" t="n">
        <v>14</v>
      </c>
      <c r="S17" s="31" t="n">
        <v>7.4468085106383</v>
      </c>
      <c r="T17" s="20" t="n">
        <v>14</v>
      </c>
      <c r="U17" s="56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0" t="n">
        <v>248</v>
      </c>
      <c r="C18" s="20" t="n">
        <v>12</v>
      </c>
      <c r="D18" s="20" t="n">
        <v>62</v>
      </c>
      <c r="E18" s="20" t="n">
        <v>322</v>
      </c>
      <c r="F18" s="20" t="n">
        <v>84</v>
      </c>
      <c r="G18" s="31" t="n">
        <f>IF($L18=0, "--", ROUND(F18/$L18*100, 2))</f>
        <v>100</v>
      </c>
      <c r="H18" s="34" t="n">
        <v>0</v>
      </c>
      <c r="I18" s="34" t="n">
        <v>0</v>
      </c>
      <c r="J18" s="34" t="n">
        <v>0</v>
      </c>
      <c r="K18" s="34" t="n">
        <f>IF($L18=0, "--", ROUND(J18/$L18*100, 2))</f>
        <v>0</v>
      </c>
      <c r="L18" s="34" t="n">
        <v>84</v>
      </c>
      <c r="M18" s="31" t="n">
        <v>0.79</v>
      </c>
      <c r="N18" s="20" t="n">
        <v>210</v>
      </c>
      <c r="O18" s="20" t="n">
        <v>5</v>
      </c>
      <c r="P18" s="20" t="n">
        <v>299</v>
      </c>
      <c r="Q18" s="31" t="n">
        <v>92.8571428571429</v>
      </c>
      <c r="R18" s="20" t="n">
        <v>23</v>
      </c>
      <c r="S18" s="31" t="n">
        <v>7.14285714285714</v>
      </c>
      <c r="T18" s="20" t="n">
        <v>23</v>
      </c>
      <c r="U18" s="56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0" t="n">
        <v>189</v>
      </c>
      <c r="C19" s="20" t="n">
        <v>16</v>
      </c>
      <c r="D19" s="20" t="n">
        <v>31</v>
      </c>
      <c r="E19" s="20" t="n">
        <v>236</v>
      </c>
      <c r="F19" s="20" t="n">
        <v>53</v>
      </c>
      <c r="G19" s="31" t="n">
        <f>IF($L19=0, "--", ROUND(F19/$L19*100, 2))</f>
        <v>100</v>
      </c>
      <c r="H19" s="34" t="n">
        <v>0</v>
      </c>
      <c r="I19" s="34" t="n">
        <v>0</v>
      </c>
      <c r="J19" s="34" t="n">
        <v>0</v>
      </c>
      <c r="K19" s="34" t="n">
        <f>IF($L19=0, "--", ROUND(J19/$L19*100, 2))</f>
        <v>0</v>
      </c>
      <c r="L19" s="34" t="n">
        <v>53</v>
      </c>
      <c r="M19" s="31" t="n">
        <v>0.92</v>
      </c>
      <c r="N19" s="20" t="n">
        <v>148</v>
      </c>
      <c r="O19" s="20" t="n">
        <v>14</v>
      </c>
      <c r="P19" s="20" t="n">
        <v>215</v>
      </c>
      <c r="Q19" s="31" t="n">
        <v>91.1016949152542</v>
      </c>
      <c r="R19" s="20" t="n">
        <v>21</v>
      </c>
      <c r="S19" s="31" t="n">
        <v>8.89830508474576</v>
      </c>
      <c r="T19" s="20" t="n">
        <v>21</v>
      </c>
      <c r="U19" s="56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98</v>
      </c>
      <c r="C20" s="20" t="n">
        <v>20</v>
      </c>
      <c r="D20" s="20" t="n">
        <v>14</v>
      </c>
      <c r="E20" s="20" t="n">
        <v>132</v>
      </c>
      <c r="F20" s="20" t="n">
        <v>13</v>
      </c>
      <c r="G20" s="31" t="n">
        <f>IF($L20=0, "--", ROUND(F20/$L20*100, 2))</f>
        <v>100</v>
      </c>
      <c r="H20" s="34" t="n">
        <v>0</v>
      </c>
      <c r="I20" s="34" t="n">
        <v>0</v>
      </c>
      <c r="J20" s="34" t="n">
        <v>0</v>
      </c>
      <c r="K20" s="34" t="n">
        <f>IF($L20=0, "--", ROUND(J20/$L20*100, 2))</f>
        <v>0</v>
      </c>
      <c r="L20" s="34" t="n">
        <v>13</v>
      </c>
      <c r="M20" s="31" t="n">
        <v>2.5</v>
      </c>
      <c r="N20" s="20" t="n">
        <v>83</v>
      </c>
      <c r="O20" s="20" t="n">
        <v>4</v>
      </c>
      <c r="P20" s="20" t="n">
        <v>100</v>
      </c>
      <c r="Q20" s="31" t="n">
        <v>75.7575757575758</v>
      </c>
      <c r="R20" s="20" t="n">
        <v>32</v>
      </c>
      <c r="S20" s="31" t="n">
        <v>24.2424242424242</v>
      </c>
      <c r="T20" s="20" t="n">
        <v>32</v>
      </c>
      <c r="U20" s="56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0" t="n">
        <v>26</v>
      </c>
      <c r="C21" s="20" t="n">
        <v>3</v>
      </c>
      <c r="D21" s="20" t="n">
        <v>6</v>
      </c>
      <c r="E21" s="20" t="n">
        <v>35</v>
      </c>
      <c r="F21" s="20" t="n">
        <v>5</v>
      </c>
      <c r="G21" s="31" t="n">
        <f>IF($L21=0, "--", ROUND(F21/$L21*100, 2))</f>
        <v>100</v>
      </c>
      <c r="H21" s="34" t="n">
        <v>0</v>
      </c>
      <c r="I21" s="34" t="n">
        <v>0</v>
      </c>
      <c r="J21" s="34" t="n">
        <v>0</v>
      </c>
      <c r="K21" s="34" t="n">
        <f>IF($L21=0, "--", ROUND(J21/$L21*100, 2))</f>
        <v>0</v>
      </c>
      <c r="L21" s="34" t="n">
        <v>5</v>
      </c>
      <c r="M21" s="31" t="n">
        <v>2.9</v>
      </c>
      <c r="N21" s="20" t="n">
        <v>22</v>
      </c>
      <c r="O21" s="20" t="n">
        <v>4</v>
      </c>
      <c r="P21" s="20" t="n">
        <v>31</v>
      </c>
      <c r="Q21" s="31" t="n">
        <v>88.5714285714286</v>
      </c>
      <c r="R21" s="20" t="n">
        <v>4</v>
      </c>
      <c r="S21" s="31" t="n">
        <v>11.4285714285714</v>
      </c>
      <c r="T21" s="20" t="n">
        <v>4</v>
      </c>
      <c r="U21" s="56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0" t="n">
        <v>23</v>
      </c>
      <c r="C22" s="20" t="n">
        <v>11</v>
      </c>
      <c r="D22" s="20" t="n">
        <v>1</v>
      </c>
      <c r="E22" s="20" t="n">
        <v>35</v>
      </c>
      <c r="F22" s="20" t="n">
        <v>0</v>
      </c>
      <c r="G22" s="31" t="str">
        <f>IF($L22=0, "--", ROUND(F22/$L22*100, 2))</f>
        <v>--</v>
      </c>
      <c r="H22" s="34" t="n">
        <v>0</v>
      </c>
      <c r="I22" s="34" t="n">
        <v>0</v>
      </c>
      <c r="J22" s="34" t="n">
        <v>0</v>
      </c>
      <c r="K22" s="31" t="str">
        <f>IF($L22=0, "--", ROUND(J22/$L22*100, 2))</f>
        <v>--</v>
      </c>
      <c r="L22" s="34" t="n">
        <v>0</v>
      </c>
      <c r="M22" s="34" t="s">
        <v>58</v>
      </c>
      <c r="N22" s="20" t="n">
        <v>21</v>
      </c>
      <c r="O22" s="20" t="n">
        <v>1</v>
      </c>
      <c r="P22" s="20" t="n">
        <v>22</v>
      </c>
      <c r="Q22" s="31" t="n">
        <v>62.8571428571428</v>
      </c>
      <c r="R22" s="20" t="n">
        <v>13</v>
      </c>
      <c r="S22" s="31" t="n">
        <v>37.1428571428572</v>
      </c>
      <c r="T22" s="20" t="n">
        <v>13</v>
      </c>
      <c r="U22" s="57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4"/>
      <c r="D23" s="24"/>
      <c r="E23" s="24"/>
      <c r="F23" s="24"/>
      <c r="G23" s="24"/>
      <c r="H23" s="24"/>
      <c r="I23" s="29"/>
      <c r="J23" s="2"/>
      <c r="K23" s="36"/>
      <c r="L23" s="39"/>
      <c r="M23" s="39"/>
      <c r="N23" s="39"/>
      <c r="O23" s="44"/>
      <c r="P23" s="47" t="s">
        <v>66</v>
      </c>
      <c r="Q23" s="47"/>
      <c r="R23" s="44"/>
      <c r="S23" s="44"/>
      <c r="T23" s="44"/>
      <c r="U23" s="4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8"/>
      <c r="F24" s="28"/>
      <c r="G24" s="32" t="s">
        <v>45</v>
      </c>
      <c r="H24" s="32"/>
      <c r="I24" s="33"/>
      <c r="J24" s="11"/>
      <c r="K24" s="37"/>
      <c r="L24" s="40"/>
      <c r="M24" s="40"/>
      <c r="N24" s="40"/>
      <c r="O24" s="37"/>
      <c r="P24" s="40"/>
      <c r="Q24" s="40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3"/>
      <c r="H25" s="11"/>
      <c r="I25" s="12"/>
      <c r="J25" s="32"/>
      <c r="K25" s="12"/>
      <c r="L25" s="12" t="s">
        <v>55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/>
      <c r="B26" s="12"/>
      <c r="C26" s="12"/>
      <c r="D26" s="12"/>
      <c r="E26" s="12"/>
      <c r="F26" s="12"/>
      <c r="G26" s="32" t="s">
        <v>46</v>
      </c>
      <c r="H26" s="32"/>
      <c r="I26" s="12"/>
      <c r="J26" s="35"/>
      <c r="K26" s="12"/>
      <c r="L26" s="12"/>
      <c r="M26" s="12"/>
      <c r="N26" s="42"/>
      <c r="O26" s="37"/>
      <c r="P26" s="40"/>
      <c r="Q26" s="40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1" t="s">
        <v>27</v>
      </c>
      <c r="C27" s="21"/>
      <c r="D27" s="26"/>
      <c r="E27" s="26"/>
      <c r="F27" s="26"/>
      <c r="G27" s="26"/>
      <c r="H27" s="26"/>
      <c r="I27" s="26"/>
      <c r="J27" s="26"/>
      <c r="K27" s="38"/>
      <c r="L27" s="26"/>
      <c r="M27" s="26"/>
      <c r="N27" s="26"/>
      <c r="O27" s="37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2" t="s">
        <v>28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33"/>
      <c r="P28" s="11"/>
      <c r="Q28" s="40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4:H24"/>
    <mergeCell ref="G26:H26"/>
    <mergeCell ref="B28:N28"/>
    <mergeCell ref="B27:N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