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<sst xmlns="http://schemas.openxmlformats.org/spreadsheetml/2006/main" count="80">
  <si>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</si>
  <si>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</si>
  <si>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臺中市大里區公所一般公文統計表</t>
  </si>
  <si>
    <t>中華民國115年4月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</si>
  <si>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</si>
  <si>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</si>
  <si>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</si>
  <si>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</si>
  <si>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</si>
  <si>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</si>
  <si>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</si>
  <si>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</si>
  <si>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</si>
  <si>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</si>
  <si>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</si>
  <si>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</si>
  <si>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</si>
  <si>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</si>
  <si>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</si>
  <si>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</si>
  <si>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</si>
  <si>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</si>
  <si>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</si>
  <si>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</si>
  <si>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</si>
  <si>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</si>
  <si>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</si>
  <si>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</si>
  <si>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</si>
  <si>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</si>
  <si>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</si>
  <si>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</si>
  <si>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</si>
  <si>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</si>
  <si>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</si>
  <si>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</si>
  <si>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</si>
  <si>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</si>
  <si>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</si>
  <si>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</si>
  <si>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</si>
  <si>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</si>
  <si>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</si>
  <si>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</si>
  <si>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</si>
  <si>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</si>
  <si>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</si>
  <si>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</si>
  <si>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</si>
  <si>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</si>
  <si>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</si>
  <si>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</si>
  <si>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</si>
  <si>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</si>
  <si>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</si>
  <si>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</si>
  <si>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</si>
  <si>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</si>
  <si>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--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</si>
  <si>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</si>
  <si>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</si>
  <si>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</si>
  <si>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</si>
  <si>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</si>
  <si>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</si>
  <si>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</si>
  <si>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115 年 5 月 4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</si>
  <si>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</si>
  <si>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</si>
  <si>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</si>
  <si>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</si>
  <si>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</si>
  <si>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</si>
  <si>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</si>
  <si>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臺中市大里區公所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</si>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</sst>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(* #,##0_);_(* \(#,##0\);_(* &quot;-&quot;_)" numFmtId="199"/>
    <numFmt formatCode="_-* #,##0.00_-;\-* #,##0.00_-;_-* &quot;-&quot;??_-;_-@_-" numFmtId="200"/>
    <numFmt formatCode="0.00_ " numFmtId="201"/>
    <numFmt formatCode="_(* #,##0.00_);_(* \(#,##0.00\);_(* &quot;-&quot;_)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wrapText="true"/>
    </xf>
    <xf numFmtId="0" fontId="2" borderId="7" xfId="0" applyFont="true" applyBorder="true"/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199" fontId="8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202" fontId="8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1" xfId="0" applyNumberFormat="true" applyFont="true" applyBorder="true">
      <alignment horizontal="center" vertical="center" wrapText="true"/>
    </xf>
    <xf numFmtId="198" fontId="8" borderId="11" xfId="0" applyNumberFormat="true" applyFont="true" applyBorder="true">
      <alignment horizontal="right" vertical="center"/>
    </xf>
    <xf numFmtId="199" fontId="8" borderId="11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X10" sqref="X10:X10"/>
    </sheetView>
  </sheetViews>
  <sheetFormatPr customHeight="false" defaultColWidth="9.28125" defaultRowHeight="15"/>
  <cols>
    <col min="1" max="1" bestFit="false" customWidth="true" width="16.640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351562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3515625" hidden="false" outlineLevel="0"/>
    <col min="10" max="10" bestFit="false" customWidth="true" width="8.351562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3515625" hidden="false" outlineLevel="0"/>
    <col min="17" max="17" bestFit="false" customWidth="true" width="12.78125" hidden="false" outlineLevel="0"/>
    <col min="18" max="18" bestFit="false" customWidth="true" width="11.3515625" hidden="false" outlineLevel="0"/>
    <col min="19" max="19" bestFit="false" customWidth="true" width="12.3515625" hidden="false" outlineLevel="0"/>
    <col min="20" max="20" bestFit="false" customWidth="true" width="10.3515625" hidden="false" outlineLevel="0"/>
    <col min="21" max="21" bestFit="false" customWidth="true" width="12.3515625" hidden="false" outlineLevel="0"/>
    <col min="22" max="50" bestFit="false" customWidth="true" width="9.3515625" hidden="false" outlineLevel="0"/>
  </cols>
  <sheetData>
    <row r="1" ht="37.5" customHeight="true">
      <c r="A1" s="1" t="s">
        <v>0</v>
      </c>
      <c r="B1" s="15"/>
      <c r="C1" s="13"/>
      <c r="D1" s="11"/>
      <c r="E1" s="11"/>
      <c r="F1" s="11"/>
      <c r="G1" s="11"/>
      <c r="H1" s="34"/>
      <c r="I1" s="11"/>
      <c r="J1" s="34"/>
      <c r="K1" s="33"/>
      <c r="L1" s="33"/>
      <c r="M1" s="11"/>
      <c r="N1" s="11"/>
      <c r="O1" s="33"/>
      <c r="P1" s="46"/>
      <c r="Q1" s="46"/>
      <c r="R1" s="51"/>
      <c r="S1" s="53" t="s">
        <v>71</v>
      </c>
      <c r="T1" s="54" t="s">
        <v>74</v>
      </c>
      <c r="U1" s="54"/>
      <c r="V1" s="15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6" t="s">
        <v>23</v>
      </c>
      <c r="C2" s="24" t="s">
        <v>29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72</v>
      </c>
      <c r="T2" s="55" t="s">
        <v>75</v>
      </c>
      <c r="U2" s="55"/>
      <c r="V2" s="15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2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5"/>
      <c r="S3" s="45"/>
      <c r="T3" s="45"/>
      <c r="U3" s="45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7" t="s">
        <v>24</v>
      </c>
      <c r="C6" s="17"/>
      <c r="D6" s="17"/>
      <c r="E6" s="17"/>
      <c r="F6" s="17" t="s">
        <v>38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68</v>
      </c>
      <c r="S6" s="17"/>
      <c r="T6" s="17"/>
      <c r="U6" s="17"/>
      <c r="V6" s="15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8" t="s">
        <v>25</v>
      </c>
      <c r="C7" s="18" t="s">
        <v>30</v>
      </c>
      <c r="D7" s="18" t="s">
        <v>32</v>
      </c>
      <c r="E7" s="18" t="s">
        <v>35</v>
      </c>
      <c r="F7" s="17" t="s">
        <v>39</v>
      </c>
      <c r="G7" s="17"/>
      <c r="H7" s="17"/>
      <c r="I7" s="17"/>
      <c r="J7" s="17"/>
      <c r="K7" s="17"/>
      <c r="L7" s="18" t="s">
        <v>41</v>
      </c>
      <c r="M7" s="41" t="s">
        <v>56</v>
      </c>
      <c r="N7" s="18" t="s">
        <v>59</v>
      </c>
      <c r="O7" s="18" t="s">
        <v>61</v>
      </c>
      <c r="P7" s="17" t="s">
        <v>63</v>
      </c>
      <c r="Q7" s="17"/>
      <c r="R7" s="17" t="s">
        <v>68</v>
      </c>
      <c r="S7" s="17"/>
      <c r="T7" s="18" t="s">
        <v>76</v>
      </c>
      <c r="U7" s="56" t="s">
        <v>78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6"/>
      <c r="B8" s="18"/>
      <c r="C8" s="18"/>
      <c r="D8" s="18"/>
      <c r="E8" s="28" t="s">
        <v>36</v>
      </c>
      <c r="F8" s="17" t="s">
        <v>40</v>
      </c>
      <c r="G8" s="17"/>
      <c r="H8" s="17" t="s">
        <v>47</v>
      </c>
      <c r="I8" s="17"/>
      <c r="J8" s="17" t="s">
        <v>50</v>
      </c>
      <c r="K8" s="17"/>
      <c r="L8" s="28" t="s">
        <v>53</v>
      </c>
      <c r="M8" s="41"/>
      <c r="N8" s="18"/>
      <c r="O8" s="18"/>
      <c r="P8" s="17" t="s">
        <v>64</v>
      </c>
      <c r="Q8" s="17"/>
      <c r="R8" s="17" t="s">
        <v>69</v>
      </c>
      <c r="S8" s="17"/>
      <c r="T8" s="18"/>
      <c r="U8" s="56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2" customHeight="true">
      <c r="A9" s="6"/>
      <c r="B9" s="18"/>
      <c r="C9" s="18"/>
      <c r="D9" s="18"/>
      <c r="E9" s="28"/>
      <c r="F9" s="18" t="s">
        <v>41</v>
      </c>
      <c r="G9" s="17" t="s">
        <v>43</v>
      </c>
      <c r="H9" s="18" t="s">
        <v>41</v>
      </c>
      <c r="I9" s="17" t="s">
        <v>43</v>
      </c>
      <c r="J9" s="18" t="s">
        <v>41</v>
      </c>
      <c r="K9" s="17" t="s">
        <v>43</v>
      </c>
      <c r="L9" s="28"/>
      <c r="M9" s="41"/>
      <c r="N9" s="18"/>
      <c r="O9" s="18"/>
      <c r="P9" s="18" t="s">
        <v>41</v>
      </c>
      <c r="Q9" s="49" t="s">
        <v>43</v>
      </c>
      <c r="R9" s="18" t="s">
        <v>41</v>
      </c>
      <c r="S9" s="49" t="s">
        <v>43</v>
      </c>
      <c r="T9" s="18"/>
      <c r="U9" s="56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7" t="s">
        <v>6</v>
      </c>
      <c r="B10" s="19" t="s">
        <v>26</v>
      </c>
      <c r="C10" s="19" t="s">
        <v>31</v>
      </c>
      <c r="D10" s="19" t="s">
        <v>33</v>
      </c>
      <c r="E10" s="19" t="s">
        <v>37</v>
      </c>
      <c r="F10" s="19" t="s">
        <v>42</v>
      </c>
      <c r="G10" s="31" t="s">
        <v>44</v>
      </c>
      <c r="H10" s="19" t="s">
        <v>48</v>
      </c>
      <c r="I10" s="31" t="s">
        <v>49</v>
      </c>
      <c r="J10" s="19" t="s">
        <v>51</v>
      </c>
      <c r="K10" s="31" t="s">
        <v>52</v>
      </c>
      <c r="L10" s="18" t="s">
        <v>54</v>
      </c>
      <c r="M10" s="18" t="s">
        <v>57</v>
      </c>
      <c r="N10" s="18" t="s">
        <v>60</v>
      </c>
      <c r="O10" s="18" t="s">
        <v>62</v>
      </c>
      <c r="P10" s="18" t="s">
        <v>65</v>
      </c>
      <c r="Q10" s="50" t="s">
        <v>67</v>
      </c>
      <c r="R10" s="18" t="s">
        <v>70</v>
      </c>
      <c r="S10" s="50" t="s">
        <v>73</v>
      </c>
      <c r="T10" s="18" t="s">
        <v>77</v>
      </c>
      <c r="U10" s="56" t="s">
        <v>79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8" t="s">
        <v>7</v>
      </c>
      <c r="B11" s="20" t="n">
        <f>SUM(B12:B22)</f>
        <v>2026</v>
      </c>
      <c r="C11" s="20" t="n">
        <f>SUM(C12:C22)</f>
        <v>275</v>
      </c>
      <c r="D11" s="20" t="n">
        <f>SUM(D12:D22)</f>
        <v>540</v>
      </c>
      <c r="E11" s="20" t="n">
        <f>SUM(B11:D11)</f>
        <v>2841</v>
      </c>
      <c r="F11" s="20" t="n">
        <f>SUM(F12:F22)</f>
        <v>856</v>
      </c>
      <c r="G11" s="32" t="n">
        <f>IF($L11=0, "--", ROUND(F11/$L11*100, 2))</f>
        <v>100</v>
      </c>
      <c r="H11" s="20" t="n">
        <f>SUM(H12:H22)</f>
        <v>0</v>
      </c>
      <c r="I11" s="20" t="n">
        <f>IF($L11=0, "--", ROUND(H11/$L11*100, 2))</f>
        <v>0</v>
      </c>
      <c r="J11" s="20" t="n">
        <f>SUM(J12:J22)</f>
        <v>0</v>
      </c>
      <c r="K11" s="20" t="n">
        <f>IF($L11=0, "--", ROUND(J11/$L11*100, 2))</f>
        <v>0</v>
      </c>
      <c r="L11" s="20" t="n">
        <f>SUM(F11, H11, J11)</f>
        <v>856</v>
      </c>
      <c r="M11" s="42" t="n">
        <v>1.45</v>
      </c>
      <c r="N11" s="20" t="n">
        <f>SUM(N12:N22)</f>
        <v>1625</v>
      </c>
      <c r="O11" s="20" t="n">
        <f>SUM(O12:O22)</f>
        <v>64</v>
      </c>
      <c r="P11" s="21" t="n">
        <f>SUM(L11, N11:O11)</f>
        <v>2545</v>
      </c>
      <c r="Q11" s="32" t="n">
        <f>IF($E11=0, "--", ROUND(P11/$E11*100, 2))</f>
        <v>89.58</v>
      </c>
      <c r="R11" s="20" t="n">
        <f>E11-P11</f>
        <v>296</v>
      </c>
      <c r="S11" s="32" t="n">
        <f>IF($E11=0, "--", ROUND(R11/$E11*100, 2))</f>
        <v>10.42</v>
      </c>
      <c r="T11" s="20" t="n">
        <f>SUM(T12:T22)</f>
        <v>296</v>
      </c>
      <c r="U11" s="57" t="n">
        <f>SUM(U12:U22)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8" t="s">
        <v>8</v>
      </c>
      <c r="B12" s="21" t="n">
        <v>0</v>
      </c>
      <c r="C12" s="21" t="n">
        <v>0</v>
      </c>
      <c r="D12" s="21" t="n">
        <v>0</v>
      </c>
      <c r="E12" s="20" t="n">
        <f>SUM(B12:D12)</f>
        <v>0</v>
      </c>
      <c r="F12" s="21" t="n">
        <v>0</v>
      </c>
      <c r="G12" s="32" t="str">
        <f>IF($L12=0, "--", ROUND(F12/$L12*100, 2))</f>
        <v>--</v>
      </c>
      <c r="H12" s="21" t="n">
        <v>0</v>
      </c>
      <c r="I12" s="20" t="str">
        <f>IF($L12=0, "--", ROUND(H12/$L12*100, 2))</f>
        <v>--</v>
      </c>
      <c r="J12" s="20" t="n">
        <v>0</v>
      </c>
      <c r="K12" s="20" t="str">
        <f>IF($L12=0, "--", ROUND(J12/$L12*100, 2))</f>
        <v>--</v>
      </c>
      <c r="L12" s="20" t="n">
        <f>SUM(F12, H12, J12)</f>
        <v>0</v>
      </c>
      <c r="M12" s="42" t="s">
        <v>58</v>
      </c>
      <c r="N12" s="20" t="n">
        <v>0</v>
      </c>
      <c r="O12" s="20" t="n">
        <v>0</v>
      </c>
      <c r="P12" s="21" t="n">
        <f>SUM(L12, N12:O12)</f>
        <v>0</v>
      </c>
      <c r="Q12" s="32" t="str">
        <f>IF($E12=0, "--", ROUND(P12/$E12*100, 2))</f>
        <v>--</v>
      </c>
      <c r="R12" s="20" t="n">
        <f>E12-P12</f>
        <v>0</v>
      </c>
      <c r="S12" s="21" t="str">
        <f>IF($E12=0, "--", ROUND(R12/$E12*100, 2))</f>
        <v>--</v>
      </c>
      <c r="T12" s="21" t="n">
        <v>0</v>
      </c>
      <c r="U12" s="58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8" t="s">
        <v>9</v>
      </c>
      <c r="B13" s="21" t="n">
        <v>0</v>
      </c>
      <c r="C13" s="21" t="n">
        <v>0</v>
      </c>
      <c r="D13" s="21" t="n">
        <v>0</v>
      </c>
      <c r="E13" s="20" t="n">
        <f>SUM(B13:D13)</f>
        <v>0</v>
      </c>
      <c r="F13" s="21" t="n">
        <v>0</v>
      </c>
      <c r="G13" s="32" t="str">
        <f>IF($L13=0, "--", ROUND(F13/$L13*100, 2))</f>
        <v>--</v>
      </c>
      <c r="H13" s="21" t="n">
        <v>0</v>
      </c>
      <c r="I13" s="20" t="str">
        <f>IF($L13=0, "--", ROUND(H13/$L13*100, 2))</f>
        <v>--</v>
      </c>
      <c r="J13" s="20" t="n">
        <v>0</v>
      </c>
      <c r="K13" s="20" t="str">
        <f>IF($L13=0, "--", ROUND(J13/$L13*100, 2))</f>
        <v>--</v>
      </c>
      <c r="L13" s="20" t="n">
        <f>SUM(F13, H13, J13)</f>
        <v>0</v>
      </c>
      <c r="M13" s="42" t="s">
        <v>58</v>
      </c>
      <c r="N13" s="20" t="n">
        <v>0</v>
      </c>
      <c r="O13" s="20" t="n">
        <v>0</v>
      </c>
      <c r="P13" s="21" t="n">
        <f>SUM(L13, N13:O13)</f>
        <v>0</v>
      </c>
      <c r="Q13" s="32" t="str">
        <f>IF($E13=0, "--", ROUND(P13/$E13*100, 2))</f>
        <v>--</v>
      </c>
      <c r="R13" s="20" t="n">
        <f>E13-P13</f>
        <v>0</v>
      </c>
      <c r="S13" s="21" t="str">
        <f>IF($E13=0, "--", ROUND(R13/$E13*100, 2))</f>
        <v>--</v>
      </c>
      <c r="T13" s="21" t="n">
        <v>0</v>
      </c>
      <c r="U13" s="58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8" t="s">
        <v>10</v>
      </c>
      <c r="B14" s="21" t="n">
        <v>802</v>
      </c>
      <c r="C14" s="21" t="n">
        <v>81</v>
      </c>
      <c r="D14" s="21" t="n">
        <v>78</v>
      </c>
      <c r="E14" s="21" t="n">
        <v>961</v>
      </c>
      <c r="F14" s="21" t="n">
        <v>244</v>
      </c>
      <c r="G14" s="32" t="n">
        <v>100</v>
      </c>
      <c r="H14" s="21" t="n">
        <v>0</v>
      </c>
      <c r="I14" s="20" t="n">
        <v>0</v>
      </c>
      <c r="J14" s="20" t="n">
        <v>0</v>
      </c>
      <c r="K14" s="20" t="n">
        <v>0</v>
      </c>
      <c r="L14" s="21" t="n">
        <v>244</v>
      </c>
      <c r="M14" s="42" t="n">
        <v>1.76</v>
      </c>
      <c r="N14" s="21" t="n">
        <v>600</v>
      </c>
      <c r="O14" s="21" t="n">
        <v>7</v>
      </c>
      <c r="P14" s="21" t="n">
        <v>851</v>
      </c>
      <c r="Q14" s="32" t="n">
        <v>88.5535900104058</v>
      </c>
      <c r="R14" s="21" t="n">
        <v>110</v>
      </c>
      <c r="S14" s="42" t="n">
        <v>11.4464099895942</v>
      </c>
      <c r="T14" s="21" t="n">
        <v>110</v>
      </c>
      <c r="U14" s="58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8" t="s">
        <v>11</v>
      </c>
      <c r="B15" s="21" t="n">
        <v>345</v>
      </c>
      <c r="C15" s="21" t="n">
        <v>48</v>
      </c>
      <c r="D15" s="21" t="n">
        <v>167</v>
      </c>
      <c r="E15" s="21" t="n">
        <v>560</v>
      </c>
      <c r="F15" s="21" t="n">
        <v>220</v>
      </c>
      <c r="G15" s="32" t="n">
        <v>100</v>
      </c>
      <c r="H15" s="21" t="n">
        <v>0</v>
      </c>
      <c r="I15" s="20" t="n">
        <v>0</v>
      </c>
      <c r="J15" s="20" t="n">
        <v>0</v>
      </c>
      <c r="K15" s="20" t="n">
        <v>0</v>
      </c>
      <c r="L15" s="21" t="n">
        <v>220</v>
      </c>
      <c r="M15" s="42" t="n">
        <v>1.76</v>
      </c>
      <c r="N15" s="21" t="n">
        <v>285</v>
      </c>
      <c r="O15" s="21" t="n">
        <v>12</v>
      </c>
      <c r="P15" s="21" t="n">
        <v>517</v>
      </c>
      <c r="Q15" s="32" t="n">
        <v>92.3214285714286</v>
      </c>
      <c r="R15" s="21" t="n">
        <v>43</v>
      </c>
      <c r="S15" s="42" t="n">
        <v>7.67857142857143</v>
      </c>
      <c r="T15" s="21" t="n">
        <v>43</v>
      </c>
      <c r="U15" s="58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8" t="s">
        <v>12</v>
      </c>
      <c r="B16" s="21" t="n">
        <v>318</v>
      </c>
      <c r="C16" s="21" t="n">
        <v>54</v>
      </c>
      <c r="D16" s="21" t="n">
        <v>146</v>
      </c>
      <c r="E16" s="21" t="n">
        <v>518</v>
      </c>
      <c r="F16" s="21" t="n">
        <v>195</v>
      </c>
      <c r="G16" s="32" t="n">
        <v>100</v>
      </c>
      <c r="H16" s="21" t="n">
        <v>0</v>
      </c>
      <c r="I16" s="20" t="n">
        <v>0</v>
      </c>
      <c r="J16" s="20" t="n">
        <v>0</v>
      </c>
      <c r="K16" s="20" t="n">
        <v>0</v>
      </c>
      <c r="L16" s="21" t="n">
        <v>195</v>
      </c>
      <c r="M16" s="42" t="n">
        <v>1.07</v>
      </c>
      <c r="N16" s="21" t="n">
        <v>276</v>
      </c>
      <c r="O16" s="21" t="n">
        <v>12</v>
      </c>
      <c r="P16" s="21" t="n">
        <v>483</v>
      </c>
      <c r="Q16" s="32" t="n">
        <v>93.2432432432432</v>
      </c>
      <c r="R16" s="21" t="n">
        <v>35</v>
      </c>
      <c r="S16" s="42" t="n">
        <v>6.75675675675676</v>
      </c>
      <c r="T16" s="21" t="n">
        <v>35</v>
      </c>
      <c r="U16" s="58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9" t="s">
        <v>13</v>
      </c>
      <c r="B17" s="21" t="n">
        <v>84</v>
      </c>
      <c r="C17" s="21" t="n">
        <v>12</v>
      </c>
      <c r="D17" s="21" t="n">
        <v>27</v>
      </c>
      <c r="E17" s="21" t="n">
        <v>123</v>
      </c>
      <c r="F17" s="21" t="n">
        <v>27</v>
      </c>
      <c r="G17" s="32" t="n">
        <v>100</v>
      </c>
      <c r="H17" s="21" t="n">
        <v>0</v>
      </c>
      <c r="I17" s="20" t="n">
        <v>0</v>
      </c>
      <c r="J17" s="20" t="n">
        <v>0</v>
      </c>
      <c r="K17" s="20" t="n">
        <v>0</v>
      </c>
      <c r="L17" s="21" t="n">
        <v>27</v>
      </c>
      <c r="M17" s="42" t="n">
        <v>1.69</v>
      </c>
      <c r="N17" s="21" t="n">
        <v>78</v>
      </c>
      <c r="O17" s="21" t="n">
        <v>8</v>
      </c>
      <c r="P17" s="21" t="n">
        <v>113</v>
      </c>
      <c r="Q17" s="32" t="n">
        <v>91.869918699187</v>
      </c>
      <c r="R17" s="21" t="n">
        <v>10</v>
      </c>
      <c r="S17" s="42" t="n">
        <v>8.13008130081301</v>
      </c>
      <c r="T17" s="21" t="n">
        <v>10</v>
      </c>
      <c r="U17" s="58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8" t="s">
        <v>14</v>
      </c>
      <c r="B18" s="21" t="n">
        <v>212</v>
      </c>
      <c r="C18" s="21" t="n">
        <v>19</v>
      </c>
      <c r="D18" s="21" t="n">
        <v>75</v>
      </c>
      <c r="E18" s="21" t="n">
        <v>306</v>
      </c>
      <c r="F18" s="21" t="n">
        <v>97</v>
      </c>
      <c r="G18" s="32" t="n">
        <v>100</v>
      </c>
      <c r="H18" s="21" t="n">
        <v>0</v>
      </c>
      <c r="I18" s="20" t="n">
        <v>0</v>
      </c>
      <c r="J18" s="20" t="n">
        <v>0</v>
      </c>
      <c r="K18" s="20" t="n">
        <v>0</v>
      </c>
      <c r="L18" s="21" t="n">
        <v>97</v>
      </c>
      <c r="M18" s="42" t="n">
        <v>0.82</v>
      </c>
      <c r="N18" s="21" t="n">
        <v>178</v>
      </c>
      <c r="O18" s="21" t="n">
        <v>7</v>
      </c>
      <c r="P18" s="21" t="n">
        <v>282</v>
      </c>
      <c r="Q18" s="32" t="n">
        <v>92.156862745098</v>
      </c>
      <c r="R18" s="21" t="n">
        <v>24</v>
      </c>
      <c r="S18" s="42" t="n">
        <v>7.84313725490196</v>
      </c>
      <c r="T18" s="21" t="n">
        <v>24</v>
      </c>
      <c r="U18" s="58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8" t="s">
        <v>15</v>
      </c>
      <c r="B19" s="21" t="n">
        <v>153</v>
      </c>
      <c r="C19" s="21" t="n">
        <v>19</v>
      </c>
      <c r="D19" s="21" t="n">
        <v>27</v>
      </c>
      <c r="E19" s="21" t="n">
        <v>199</v>
      </c>
      <c r="F19" s="21" t="n">
        <v>57</v>
      </c>
      <c r="G19" s="32" t="n">
        <v>100</v>
      </c>
      <c r="H19" s="21" t="n">
        <v>0</v>
      </c>
      <c r="I19" s="20" t="n">
        <v>0</v>
      </c>
      <c r="J19" s="20" t="n">
        <v>0</v>
      </c>
      <c r="K19" s="20" t="n">
        <v>0</v>
      </c>
      <c r="L19" s="21" t="n">
        <v>57</v>
      </c>
      <c r="M19" s="42" t="n">
        <v>1.13</v>
      </c>
      <c r="N19" s="21" t="n">
        <v>106</v>
      </c>
      <c r="O19" s="21" t="n">
        <v>13</v>
      </c>
      <c r="P19" s="21" t="n">
        <v>176</v>
      </c>
      <c r="Q19" s="32" t="n">
        <v>88.4422110552764</v>
      </c>
      <c r="R19" s="21" t="n">
        <v>23</v>
      </c>
      <c r="S19" s="42" t="n">
        <v>11.5577889447236</v>
      </c>
      <c r="T19" s="21" t="n">
        <v>23</v>
      </c>
      <c r="U19" s="58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1" t="n">
        <v>80</v>
      </c>
      <c r="C20" s="21" t="n">
        <v>26</v>
      </c>
      <c r="D20" s="21" t="n">
        <v>19</v>
      </c>
      <c r="E20" s="21" t="n">
        <v>125</v>
      </c>
      <c r="F20" s="21" t="n">
        <v>15</v>
      </c>
      <c r="G20" s="32" t="n">
        <v>100</v>
      </c>
      <c r="H20" s="21" t="n">
        <v>0</v>
      </c>
      <c r="I20" s="20" t="n">
        <v>0</v>
      </c>
      <c r="J20" s="20" t="n">
        <v>0</v>
      </c>
      <c r="K20" s="20" t="n">
        <v>0</v>
      </c>
      <c r="L20" s="21" t="n">
        <v>15</v>
      </c>
      <c r="M20" s="42" t="n">
        <v>1.83</v>
      </c>
      <c r="N20" s="21" t="n">
        <v>74</v>
      </c>
      <c r="O20" s="21" t="n">
        <v>5</v>
      </c>
      <c r="P20" s="21" t="n">
        <v>94</v>
      </c>
      <c r="Q20" s="32" t="n">
        <v>75.2</v>
      </c>
      <c r="R20" s="21" t="n">
        <v>31</v>
      </c>
      <c r="S20" s="42" t="n">
        <v>24.8</v>
      </c>
      <c r="T20" s="21" t="n">
        <v>31</v>
      </c>
      <c r="U20" s="58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8" t="s">
        <v>17</v>
      </c>
      <c r="B21" s="21" t="n">
        <v>14</v>
      </c>
      <c r="C21" s="21" t="n">
        <v>3</v>
      </c>
      <c r="D21" s="21" t="n">
        <v>1</v>
      </c>
      <c r="E21" s="21" t="n">
        <v>18</v>
      </c>
      <c r="F21" s="21" t="n">
        <v>1</v>
      </c>
      <c r="G21" s="32" t="n">
        <v>100</v>
      </c>
      <c r="H21" s="21" t="n">
        <v>0</v>
      </c>
      <c r="I21" s="20" t="n">
        <v>0</v>
      </c>
      <c r="J21" s="20" t="n">
        <v>0</v>
      </c>
      <c r="K21" s="20" t="n">
        <v>0</v>
      </c>
      <c r="L21" s="21" t="n">
        <v>1</v>
      </c>
      <c r="M21" s="42" t="n">
        <v>0.5</v>
      </c>
      <c r="N21" s="21" t="n">
        <v>14</v>
      </c>
      <c r="O21" s="21" t="n">
        <v>0</v>
      </c>
      <c r="P21" s="21" t="n">
        <v>15</v>
      </c>
      <c r="Q21" s="32" t="n">
        <v>83.3333333333333</v>
      </c>
      <c r="R21" s="21" t="n">
        <v>3</v>
      </c>
      <c r="S21" s="42" t="n">
        <v>16.6666666666667</v>
      </c>
      <c r="T21" s="21" t="n">
        <v>3</v>
      </c>
      <c r="U21" s="58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8" t="s">
        <v>18</v>
      </c>
      <c r="B22" s="21" t="n">
        <v>18</v>
      </c>
      <c r="C22" s="21" t="n">
        <v>13</v>
      </c>
      <c r="D22" s="21" t="n">
        <v>0</v>
      </c>
      <c r="E22" s="21" t="n">
        <v>31</v>
      </c>
      <c r="F22" s="21" t="n">
        <v>0</v>
      </c>
      <c r="G22" s="32" t="str">
        <f>IF($L22=0, "--", ROUND(F22/$L22*100, 2))</f>
        <v>--</v>
      </c>
      <c r="H22" s="21" t="n">
        <v>0</v>
      </c>
      <c r="I22" s="20" t="str">
        <f>IF($L22=0, "--", ROUND(H22/$L22*100, 2))</f>
        <v>--</v>
      </c>
      <c r="J22" s="20" t="n">
        <v>0</v>
      </c>
      <c r="K22" s="20" t="str">
        <f>IF($L22=0, "--", ROUND(J22/$L22*100, 2))</f>
        <v>--</v>
      </c>
      <c r="L22" s="21" t="n">
        <v>0</v>
      </c>
      <c r="M22" s="42" t="s">
        <v>58</v>
      </c>
      <c r="N22" s="21" t="n">
        <v>14</v>
      </c>
      <c r="O22" s="21" t="n">
        <v>0</v>
      </c>
      <c r="P22" s="21" t="n">
        <v>14</v>
      </c>
      <c r="Q22" s="32" t="n">
        <v>45.1612903225806</v>
      </c>
      <c r="R22" s="21" t="n">
        <v>17</v>
      </c>
      <c r="S22" s="42" t="n">
        <v>54.8387096774194</v>
      </c>
      <c r="T22" s="21" t="n">
        <v>17</v>
      </c>
      <c r="U22" s="58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2" t="s">
        <v>19</v>
      </c>
      <c r="B23" s="2"/>
      <c r="C23" s="25"/>
      <c r="D23" s="25"/>
      <c r="E23" s="25"/>
      <c r="F23" s="25"/>
      <c r="G23" s="25"/>
      <c r="H23" s="25"/>
      <c r="I23" s="30"/>
      <c r="J23" s="2"/>
      <c r="K23" s="36"/>
      <c r="L23" s="39"/>
      <c r="M23" s="39"/>
      <c r="N23" s="39"/>
      <c r="O23" s="45"/>
      <c r="P23" s="48" t="s">
        <v>66</v>
      </c>
      <c r="Q23" s="48"/>
      <c r="R23" s="45"/>
      <c r="S23" s="45"/>
      <c r="T23" s="45"/>
      <c r="U23" s="45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11"/>
      <c r="B24" s="11"/>
      <c r="C24" s="11"/>
      <c r="D24" s="11"/>
      <c r="E24" s="29"/>
      <c r="F24" s="29"/>
      <c r="G24" s="33" t="s">
        <v>45</v>
      </c>
      <c r="H24" s="33"/>
      <c r="I24" s="34"/>
      <c r="J24" s="11"/>
      <c r="K24" s="37"/>
      <c r="L24" s="40"/>
      <c r="M24" s="40"/>
      <c r="N24" s="40"/>
      <c r="O24" s="37"/>
      <c r="P24" s="40"/>
      <c r="Q24" s="40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9.5" customHeight="true">
      <c r="A25" s="12" t="s">
        <v>20</v>
      </c>
      <c r="B25" s="12"/>
      <c r="C25" s="12"/>
      <c r="D25" s="12" t="s">
        <v>34</v>
      </c>
      <c r="E25" s="12"/>
      <c r="F25" s="12"/>
      <c r="G25" s="34"/>
      <c r="H25" s="11"/>
      <c r="I25" s="12"/>
      <c r="J25" s="33"/>
      <c r="K25" s="12"/>
      <c r="L25" s="12" t="s">
        <v>55</v>
      </c>
      <c r="M25" s="12"/>
      <c r="N25" s="12"/>
      <c r="O25" s="11"/>
      <c r="P25" s="11"/>
      <c r="Q25" s="11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32.4" customHeight="true">
      <c r="A26" s="12"/>
      <c r="B26" s="12"/>
      <c r="C26" s="12"/>
      <c r="D26" s="12"/>
      <c r="E26" s="12"/>
      <c r="F26" s="12"/>
      <c r="G26" s="33" t="s">
        <v>46</v>
      </c>
      <c r="H26" s="33"/>
      <c r="I26" s="12"/>
      <c r="J26" s="35"/>
      <c r="K26" s="12"/>
      <c r="L26" s="12"/>
      <c r="M26" s="12"/>
      <c r="N26" s="43"/>
      <c r="O26" s="37"/>
      <c r="P26" s="40"/>
      <c r="Q26" s="40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0.25" customHeight="true">
      <c r="A27" s="12" t="s">
        <v>21</v>
      </c>
      <c r="B27" s="22" t="s">
        <v>27</v>
      </c>
      <c r="C27" s="22"/>
      <c r="D27" s="27"/>
      <c r="E27" s="27"/>
      <c r="F27" s="27"/>
      <c r="G27" s="27"/>
      <c r="H27" s="27"/>
      <c r="I27" s="27"/>
      <c r="J27" s="27"/>
      <c r="K27" s="38"/>
      <c r="L27" s="27"/>
      <c r="M27" s="27"/>
      <c r="N27" s="27"/>
      <c r="O27" s="37"/>
      <c r="P27" s="11"/>
      <c r="Q27" s="11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22</v>
      </c>
      <c r="B28" s="23" t="s">
        <v>28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34"/>
      <c r="P28" s="11"/>
      <c r="Q28" s="40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2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2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2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4:H24"/>
    <mergeCell ref="G26:H26"/>
    <mergeCell ref="B28:N28"/>
    <mergeCell ref="B27:N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