
<file path=[Content_Types].xml><?xml version="1.0" encoding="utf-8"?>
<Types xmlns="http://schemas.openxmlformats.org/package/2006/content-types">
  <Default Extension="rels" ContentType="application/vnd.openxmlformats-package.relationships+xml"/>
  <Default Extension="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 Id="rId3"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bookViews>
    <workbookView tabRatio="600"/>
  </bookViews>
  <sheets>
    <sheet name="表" sheetId="1" r:id="rId1"/>
  </sheets>
</workbook>
</file>

<file path=xl/sharedStrings.xml><?xml version="1.0" encoding="utf-8"?>
<sst xmlns="http://schemas.openxmlformats.org/spreadsheetml/2006/main" count="34" uniqueCount="0">
  <si>
    <t xml:space="preserve">公開類</t>
  </si>
  <si>
    <t xml:space="preserve">半年報</t>
  </si>
  <si>
    <t xml:space="preserve">臺中市觀光旅館業、一般旅館業及民宿營運報告表</t>
  </si>
  <si>
    <t xml:space="preserve">合計            項目</t>
  </si>
  <si>
    <t xml:space="preserve">      觀光旅館業（小計）</t>
  </si>
  <si>
    <t xml:space="preserve">      一般旅館業（小計）</t>
  </si>
  <si>
    <t xml:space="preserve">      民宿(小計)</t>
  </si>
  <si>
    <t xml:space="preserve">     填表</t>
  </si>
  <si>
    <t xml:space="preserve">     資料來源：本局觀光管理科依臺灣旅宿網合法營業家數統計及觀光旅館營運月報統計資料彙編。</t>
  </si>
  <si>
    <t xml:space="preserve">     填表說明：本表編製1份，並依統計法規定永久保存，資料透過網際網路上傳至「臺中市公務統計行政管理系統」。</t>
  </si>
  <si>
    <t xml:space="preserve">     備註：交通部觀光署自114年起不再公布觀光旅館「裝修及設備支出」資料。</t>
  </si>
  <si>
    <t xml:space="preserve">期間終了後4個月內編報</t>
  </si>
  <si>
    <t xml:space="preserve">出租客房數</t>
  </si>
  <si>
    <t xml:space="preserve">審核           </t>
  </si>
  <si>
    <t xml:space="preserve">客房住用數</t>
  </si>
  <si>
    <t xml:space="preserve"> 中華民國 114年下半年</t>
  </si>
  <si>
    <t xml:space="preserve">客房住用率</t>
  </si>
  <si>
    <t xml:space="preserve">業務主管人員</t>
  </si>
  <si>
    <t xml:space="preserve">主辦統計人員</t>
  </si>
  <si>
    <t xml:space="preserve">住宿人數</t>
  </si>
  <si>
    <t xml:space="preserve">收入</t>
  </si>
  <si>
    <t xml:space="preserve">合計</t>
  </si>
  <si>
    <t xml:space="preserve">客房</t>
  </si>
  <si>
    <t xml:space="preserve">機關首長</t>
  </si>
  <si>
    <t xml:space="preserve">餐飲</t>
  </si>
  <si>
    <t xml:space="preserve">其他</t>
  </si>
  <si>
    <t xml:space="preserve">編製機關</t>
  </si>
  <si>
    <t xml:space="preserve">表   號</t>
  </si>
  <si>
    <t xml:space="preserve">單位：間;人;%</t>
  </si>
  <si>
    <t xml:space="preserve">裝修及
設備支出</t>
  </si>
  <si>
    <t xml:space="preserve">中華民國115年4月22日編製</t>
  </si>
  <si>
    <t xml:space="preserve">臺中市政府觀光旅遊局</t>
  </si>
  <si>
    <t xml:space="preserve">20703-03-01-2</t>
  </si>
  <si>
    <t xml:space="preserve">員工人數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</si>
</sst>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97" formatCode="#,##0_ "/>
    <numFmt numFmtId="198" formatCode="_(* #,##0_);_(* \(#,##0\);_(* &quot;-&quot;_);_(@_)"/>
    <numFmt numFmtId="199" formatCode="#,##0_);[Red]\(#,##0\)"/>
  </numFmts>
  <fonts count="9">
    <font>
      <b val="0"/>
      <i val="0"/>
      <u val="none"/>
      <sz val="11"/>
      <color theme="1"/>
      <name val="Calibri"/>
      <scheme val="minor"/>
    </font>
    <font>
      <b val="0"/>
      <i val="0"/>
      <u val="none"/>
      <sz val="12"/>
      <color rgb="FF000000"/>
      <name val="標楷體"/>
    </font>
    <font>
      <b/>
      <i val="0"/>
      <u val="none"/>
      <sz val="18"/>
      <color rgb="FF000000"/>
      <name val="標楷體"/>
    </font>
    <font>
      <b val="0"/>
      <i val="0"/>
      <u val="none"/>
      <sz val="12"/>
      <color theme="1"/>
      <name val="標楷體"/>
    </font>
    <font>
      <b val="0"/>
      <i val="0"/>
      <u val="none"/>
      <sz val="11"/>
      <color rgb="FF000000"/>
      <name val="Calibri"/>
    </font>
    <font>
      <b val="0"/>
      <i val="0"/>
      <u val="none"/>
      <sz val="12"/>
      <color rgb="FF000000"/>
      <name val="Times New Roman"/>
    </font>
    <font>
      <b val="0"/>
      <i val="0"/>
      <u val="none"/>
      <sz val="12"/>
      <color rgb="FF000000"/>
      <name val="新細明體"/>
    </font>
    <font>
      <b val="0"/>
      <i val="0"/>
      <u val="none"/>
      <sz val="11"/>
      <color rgb="FF000000"/>
      <name val="標楷體"/>
    </font>
    <font>
      <sz val="12"/>
      <name val="標楷體"/>
    </font>
  </fonts>
  <fills count="2">
    <fill>
      <patternFill patternType="none"/>
    </fill>
    <fill>
      <patternFill patternType="gray125"/>
    </fill>
  </fills>
  <borders count="13">
    <border>
      <left/>
      <right/>
      <top/>
      <bottom/>
    </border>
    <border>
      <left style="thin">
        <color rgb="FF000000"/>
      </left>
      <right style="thin">
        <color rgb="FF000000"/>
      </right>
      <top style="thin">
        <color rgb="FF000000"/>
      </top>
      <bottom style="thin">
        <color rgb="FF000000"/>
      </bottom>
    </border>
    <border>
      <left/>
      <right/>
      <top style="thin">
        <color rgb="FF000000"/>
      </top>
      <bottom/>
    </border>
    <border>
      <left/>
      <right/>
      <top/>
      <bottom style="thin">
        <color rgb="FF000000"/>
      </bottom>
    </border>
    <border>
      <left/>
      <right style="thin">
        <color rgb="FF000000"/>
      </right>
      <top style="thin">
        <color rgb="FF000000"/>
      </top>
      <bottom style="thin">
        <color rgb="FF000000"/>
      </bottom>
    </border>
    <border>
      <left/>
      <right style="thin">
        <color rgb="FF000000"/>
      </right>
      <top style="thin">
        <color rgb="FF000000"/>
      </top>
      <bottom/>
    </border>
    <border>
      <left/>
      <right style="thin">
        <color rgb="FF000000"/>
      </right>
      <top/>
      <bottom/>
    </border>
    <border>
      <left/>
      <right style="thin">
        <color rgb="FF000000"/>
      </right>
      <top/>
      <bottom style="thin">
        <color rgb="FF000000"/>
      </bottom>
    </border>
    <border>
      <left style="thin">
        <color rgb="FF000000"/>
      </left>
      <right/>
      <top/>
      <bottom/>
    </border>
    <border>
      <left style="thin">
        <color rgb="FF000000"/>
      </left>
      <right/>
      <top/>
      <bottom style="thin">
        <color rgb="FF000000"/>
      </bottom>
    </border>
    <border>
      <left style="thin">
        <color rgb="FF000000"/>
      </left>
      <right/>
      <top style="thin">
        <color rgb="FF000000"/>
      </top>
      <bottom/>
    </border>
    <border>
      <left style="thin">
        <color rgb="FF000000"/>
      </left>
      <right/>
      <top style="thin">
        <color rgb="FF000000"/>
      </top>
      <bottom style="thin">
        <color rgb="FF000000"/>
      </bottom>
    </border>
    <border diagonalDown="1">
      <right style="thin"/>
      <top style="thin"/>
      <bottom style="thin"/>
      <diagonal style="thin">
        <color indexed="8"/>
      </diagonal>
    </border>
  </borders>
  <cellStyleXfs count="1">
    <xf numFmtId="0" fontId="0" fillId="0" borderId="0" xfId="0" applyNumberFormat="1" applyFont="1" applyFill="1" applyBorder="1" applyAlignment="1" applyProtection="1"/>
  </cellStyleXfs>
  <cellXfs count="50">
    <xf numFmtId="0" fontId="0" fillId="0" borderId="0" xfId="0" applyNumberFormat="1" applyFont="1" applyFill="1" applyBorder="1" applyAlignment="1" applyProtection="1"/>
    <xf numFmtId="0" fontId="1" fillId="0" borderId="1" xfId="0" applyFont="1" applyBorder="1">
      <alignment horizontal="center" vertical="center"/>
    </xf>
    <xf numFmtId="0" fontId="2" fillId="0" borderId="2" xfId="0" applyFont="1" applyBorder="1">
      <alignment horizontal="center" vertical="center" wrapText="1"/>
    </xf>
    <xf numFmtId="0" fontId="1" fillId="0" borderId="3" xfId="0" applyFont="1" applyBorder="1">
      <alignment vertical="center"/>
    </xf>
    <xf numFmtId="0" fontId="3" fillId="0" borderId="4" xfId="0" applyFont="1" applyBorder="1">
      <alignment vertical="center"/>
    </xf>
    <xf numFmtId="0" fontId="1" fillId="0" borderId="5" xfId="0" applyFont="1" applyBorder="1">
      <alignment horizontal="left" vertical="center" wrapText="1"/>
    </xf>
    <xf numFmtId="0" fontId="1" fillId="0" borderId="6" xfId="0" applyFont="1" applyBorder="1">
      <alignment horizontal="left" vertical="center"/>
    </xf>
    <xf numFmtId="0" fontId="1" fillId="0" borderId="7" xfId="0" applyFont="1" applyBorder="1">
      <alignment horizontal="left" vertical="center"/>
    </xf>
    <xf numFmtId="0" fontId="1" fillId="0" borderId="2" xfId="0" applyFont="1" applyBorder="1">
      <alignment horizontal="center" vertical="center"/>
    </xf>
    <xf numFmtId="0" fontId="1" fillId="0" borderId="0" xfId="0" applyFont="1">
      <alignment vertical="center"/>
    </xf>
    <xf numFmtId="0" fontId="4" fillId="0" borderId="0" xfId="0" applyFont="1"/>
    <xf numFmtId="197" fontId="1" fillId="0" borderId="8" xfId="0" applyNumberFormat="1" applyFont="1" applyBorder="1">
      <alignment vertical="center"/>
    </xf>
    <xf numFmtId="197" fontId="1" fillId="0" borderId="9" xfId="0" applyNumberFormat="1" applyFont="1" applyBorder="1">
      <alignment vertical="center"/>
    </xf>
    <xf numFmtId="197" fontId="1" fillId="0" borderId="3" xfId="0" applyNumberFormat="1" applyFont="1" applyBorder="1">
      <alignment vertical="center"/>
    </xf>
    <xf numFmtId="197" fontId="1" fillId="0" borderId="1" xfId="0" applyNumberFormat="1" applyFont="1" applyBorder="1">
      <alignment horizontal="center" vertical="center" wrapText="1"/>
    </xf>
    <xf numFmtId="198" fontId="1" fillId="0" borderId="10" xfId="0" applyNumberFormat="1" applyFont="1" applyBorder="1">
      <alignment horizontal="center" vertical="center"/>
    </xf>
    <xf numFmtId="198" fontId="1" fillId="0" borderId="8" xfId="0" applyNumberFormat="1" applyFont="1" applyBorder="1">
      <alignment horizontal="center" vertical="center"/>
    </xf>
    <xf numFmtId="198" fontId="1" fillId="0" borderId="9" xfId="0" applyNumberFormat="1" applyFont="1" applyBorder="1">
      <alignment horizontal="center" vertical="center"/>
    </xf>
    <xf numFmtId="197" fontId="1" fillId="0" borderId="2" xfId="0" applyNumberFormat="1" applyFont="1" applyBorder="1">
      <alignment vertical="center"/>
    </xf>
    <xf numFmtId="197" fontId="1" fillId="0" borderId="0" xfId="0" applyNumberFormat="1" applyFont="1">
      <alignment horizontal="left" vertical="center"/>
    </xf>
    <xf numFmtId="197" fontId="1" fillId="0" borderId="0" xfId="0" applyNumberFormat="1" applyFont="1">
      <alignment vertical="center"/>
    </xf>
    <xf numFmtId="198" fontId="1" fillId="0" borderId="2" xfId="0" applyNumberFormat="1" applyFont="1" applyBorder="1">
      <alignment horizontal="center" vertical="center"/>
    </xf>
    <xf numFmtId="198" fontId="1" fillId="0" borderId="0" xfId="0" applyNumberFormat="1" applyFont="1">
      <alignment horizontal="center" vertical="center"/>
    </xf>
    <xf numFmtId="198" fontId="1" fillId="0" borderId="3" xfId="0" applyNumberFormat="1" applyFont="1" applyBorder="1">
      <alignment horizontal="center" vertical="center"/>
    </xf>
    <xf numFmtId="197" fontId="5" fillId="0" borderId="0" xfId="0" applyNumberFormat="1" applyFont="1">
      <alignment horizontal="right" vertical="center"/>
    </xf>
    <xf numFmtId="49" fontId="1" fillId="0" borderId="3" xfId="0" applyNumberFormat="1" applyFont="1" applyBorder="1">
      <alignment horizontal="center" vertical="center" wrapText="1"/>
    </xf>
    <xf numFmtId="0" fontId="1" fillId="0" borderId="1" xfId="0" applyFont="1" applyBorder="1">
      <alignment horizontal="center" vertical="center" wrapText="1"/>
    </xf>
    <xf numFmtId="10" fontId="1" fillId="0" borderId="2" xfId="0" applyNumberFormat="1" applyFont="1" applyBorder="1">
      <alignment horizontal="center" vertical="center"/>
    </xf>
    <xf numFmtId="10" fontId="1" fillId="0" borderId="0" xfId="0" applyNumberFormat="1" applyFont="1">
      <alignment horizontal="center" vertical="center"/>
    </xf>
    <xf numFmtId="10" fontId="1" fillId="0" borderId="3" xfId="0" applyNumberFormat="1" applyFont="1" applyBorder="1">
      <alignment horizontal="center" vertical="center"/>
    </xf>
    <xf numFmtId="0" fontId="1" fillId="0" borderId="2" xfId="0" applyFont="1" applyBorder="1">
      <alignment vertical="center"/>
    </xf>
    <xf numFmtId="197" fontId="1" fillId="0" borderId="0" xfId="0" applyNumberFormat="1" applyFont="1">
      <alignment vertical="center" wrapText="1"/>
    </xf>
    <xf numFmtId="197" fontId="1" fillId="0" borderId="6" xfId="0" applyNumberFormat="1" applyFont="1" applyBorder="1">
      <alignment vertical="center"/>
    </xf>
    <xf numFmtId="0" fontId="1" fillId="0" borderId="7" xfId="0" applyFont="1" applyBorder="1">
      <alignment horizontal="right"/>
    </xf>
    <xf numFmtId="197" fontId="6" fillId="0" borderId="0" xfId="0" applyNumberFormat="1" applyFont="1">
      <alignment vertical="center"/>
    </xf>
    <xf numFmtId="197" fontId="1" fillId="0" borderId="1" xfId="0" applyNumberFormat="1" applyFont="1" applyBorder="1">
      <alignment horizontal="center" vertical="center"/>
    </xf>
    <xf numFmtId="197" fontId="1" fillId="0" borderId="3" xfId="0" applyNumberFormat="1" applyFont="1" applyBorder="1">
      <alignment horizontal="right" vertical="center"/>
    </xf>
    <xf numFmtId="198" fontId="1" fillId="0" borderId="3" xfId="0" applyNumberFormat="1" applyFont="1" applyBorder="1">
      <alignment horizontal="center" vertical="center" wrapText="1"/>
    </xf>
    <xf numFmtId="199" fontId="1" fillId="0" borderId="0" xfId="0" applyNumberFormat="1" applyFont="1">
      <alignment horizontal="right" vertical="center"/>
    </xf>
    <xf numFmtId="199" fontId="7" fillId="0" borderId="1" xfId="0" applyNumberFormat="1" applyFont="1" applyBorder="1">
      <alignment vertical="center"/>
    </xf>
    <xf numFmtId="199" fontId="1" fillId="0" borderId="1" xfId="0" applyNumberFormat="1" applyFont="1" applyBorder="1">
      <alignment horizontal="center" vertical="center"/>
    </xf>
    <xf numFmtId="199" fontId="1" fillId="0" borderId="11" xfId="0" applyNumberFormat="1" applyFont="1" applyBorder="1">
      <alignment horizontal="center" vertical="center" wrapText="1"/>
    </xf>
    <xf numFmtId="199" fontId="1" fillId="0" borderId="2" xfId="0" applyNumberFormat="1" applyFont="1" applyBorder="1">
      <alignment vertical="center"/>
    </xf>
    <xf numFmtId="199" fontId="1" fillId="0" borderId="0" xfId="0" applyNumberFormat="1" applyFont="1">
      <alignment vertical="center"/>
    </xf>
    <xf numFmtId="199" fontId="1" fillId="0" borderId="8" xfId="0" applyNumberFormat="1" applyFont="1" applyBorder="1">
      <alignment vertical="center"/>
    </xf>
    <xf numFmtId="199" fontId="5" fillId="0" borderId="8" xfId="0" applyNumberFormat="1" applyFont="1" applyBorder="1">
      <alignment vertical="center"/>
    </xf>
    <xf numFmtId="0" fontId="2" fillId="0" borderId="0" xfId="0" applyFont="1">
      <alignment horizontal="center" vertical="center" wrapText="1"/>
    </xf>
    <xf numFmtId="199" fontId="1" fillId="0" borderId="0" xfId="0" applyNumberFormat="1" applyFont="1">
      <alignment vertical="center" wrapText="1"/>
    </xf>
    <xf numFmtId="199" fontId="6" fillId="0" borderId="0" xfId="0" applyNumberFormat="1" applyFont="1">
      <alignment vertical="center" wrapText="1"/>
    </xf>
    <xf numFmtId="0" fontId="8" fillId="0" borderId="12" xfId="0" applyFont="1" applyBorder="1">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AX200"/>
  <sheetViews>
    <sheetView topLeftCell="A1" zoomScale="100" workbookViewId="0">
      <selection activeCell="K2" sqref="K2:K2"/>
    </sheetView>
  </sheetViews>
  <sheetFormatPr defaultColWidth="9.28125" defaultRowHeight="15"/>
  <cols>
    <col min="1" max="1" width="30.640625" customWidth="1"/>
    <col min="2" max="5" width="14.640625" customWidth="1"/>
    <col min="6" max="6" width="21.3515625" customWidth="1"/>
    <col min="7" max="7" width="19.78125" customWidth="1"/>
    <col min="8" max="8" width="19.640625" customWidth="1"/>
    <col min="9" max="9" width="19.2109375" customWidth="1"/>
    <col min="10" max="10" width="19.4921875" customWidth="1"/>
    <col min="11" max="11" width="22.3515625" customWidth="1"/>
    <col min="12" max="12" width="9.4921875" hidden="1" customWidth="1"/>
    <col min="13" max="50" width="9.2109375" customWidth="1"/>
  </cols>
  <sheetData>
    <row r="1" ht="16.5" customHeight="1">
      <c r="A1" s="1" t="s">
        <v>0</v>
      </c>
      <c r="B1" s="11"/>
      <c r="C1" s="20"/>
      <c r="D1" s="9"/>
      <c r="E1" s="20"/>
      <c r="F1" s="20"/>
      <c r="G1" s="20"/>
      <c r="H1" s="31"/>
      <c r="I1" s="32"/>
      <c r="J1" s="35" t="s">
        <v>26</v>
      </c>
      <c r="K1" s="39" t="s">
        <v>31</v>
      </c>
      <c r="L1" s="44"/>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6.5" customHeight="1">
      <c r="A2" s="1" t="s">
        <v>1</v>
      </c>
      <c r="B2" s="12" t="s">
        <v>11</v>
      </c>
      <c r="C2" s="13"/>
      <c r="D2" s="3"/>
      <c r="E2" s="13"/>
      <c r="F2" s="13"/>
      <c r="G2" s="13"/>
      <c r="H2" s="13"/>
      <c r="I2" s="33"/>
      <c r="J2" s="35" t="s">
        <v>27</v>
      </c>
      <c r="K2" s="40" t="s">
        <v>32</v>
      </c>
      <c r="L2" s="45"/>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6" customHeight="1">
      <c r="A3" s="2" t="s">
        <v>2</v>
      </c>
      <c r="B3" s="2"/>
      <c r="C3" s="2"/>
      <c r="D3" s="2"/>
      <c r="E3" s="2"/>
      <c r="F3" s="2"/>
      <c r="G3" s="2"/>
      <c r="H3" s="2"/>
      <c r="I3" s="2"/>
      <c r="J3" s="2"/>
      <c r="K3" s="2"/>
      <c r="L3" s="46"/>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9.9" customHeight="1">
      <c r="A4" s="3"/>
      <c r="B4" s="13"/>
      <c r="C4" s="13"/>
      <c r="D4" s="25" t="s">
        <v>15</v>
      </c>
      <c r="E4" s="25"/>
      <c r="F4" s="25"/>
      <c r="G4" s="25"/>
      <c r="H4" s="25"/>
      <c r="I4" s="13"/>
      <c r="J4" s="36" t="s">
        <v>28</v>
      </c>
      <c r="K4" s="36"/>
      <c r="L4" s="38"/>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2.5" customHeight="1">
      <c r="A5" s="49" t="s">
        <v>3</v>
      </c>
      <c r="B5" s="14" t="s">
        <v>12</v>
      </c>
      <c r="C5" s="14" t="s">
        <v>14</v>
      </c>
      <c r="D5" s="26" t="s">
        <v>16</v>
      </c>
      <c r="E5" s="14" t="s">
        <v>19</v>
      </c>
      <c r="F5" s="26" t="s">
        <v>20</v>
      </c>
      <c r="G5" s="26"/>
      <c r="H5" s="26"/>
      <c r="I5" s="26"/>
      <c r="J5" s="14" t="s">
        <v>29</v>
      </c>
      <c r="K5" s="41" t="s">
        <v>33</v>
      </c>
      <c r="L5" s="38"/>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45.75" customHeight="1">
      <c r="A6" s="49"/>
      <c r="B6" s="14"/>
      <c r="C6" s="14"/>
      <c r="D6" s="26"/>
      <c r="E6" s="14"/>
      <c r="F6" s="1" t="s">
        <v>21</v>
      </c>
      <c r="G6" s="14" t="s">
        <v>22</v>
      </c>
      <c r="H6" s="14" t="s">
        <v>24</v>
      </c>
      <c r="I6" s="14" t="s">
        <v>25</v>
      </c>
      <c r="J6" s="14"/>
      <c r="K6" s="41"/>
      <c r="L6" s="47"/>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74.25" customHeight="1">
      <c r="A7" s="5" t="s">
        <v>4</v>
      </c>
      <c r="B7" s="15">
        <f>610780-302791</f>
        <v>307989</v>
      </c>
      <c r="C7" s="21">
        <f>375263-181069</f>
        <v>194194</v>
      </c>
      <c r="D7" s="27">
        <f>C7/B7</f>
        <v>0.630522518661381</v>
      </c>
      <c r="E7" s="21">
        <v>291524</v>
      </c>
      <c r="F7" s="21">
        <f>2794603694-1391882349</f>
        <v>1402721345</v>
      </c>
      <c r="G7" s="21">
        <f>1077947941-525182982</f>
        <v>552764959</v>
      </c>
      <c r="H7" s="21">
        <f>1323989378-689977078</f>
        <v>634012300</v>
      </c>
      <c r="I7" s="21">
        <f>F7-G7-H7</f>
        <v>215944086</v>
      </c>
      <c r="J7" s="21">
        <v>0</v>
      </c>
      <c r="K7" s="21">
        <v>1247</v>
      </c>
      <c r="L7" s="48"/>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74.25" customHeight="1">
      <c r="A8" s="6" t="s">
        <v>5</v>
      </c>
      <c r="B8" s="16">
        <f>8017339-3988889</f>
        <v>4028450</v>
      </c>
      <c r="C8" s="22">
        <f>4375062-2111718</f>
        <v>2263344</v>
      </c>
      <c r="D8" s="28">
        <f>C8/B8</f>
        <v>0.561839913614417</v>
      </c>
      <c r="E8" s="22">
        <v>4498774</v>
      </c>
      <c r="F8" s="22">
        <f>14483506250-7118111783</f>
        <v>7365394467</v>
      </c>
      <c r="G8" s="22">
        <f>11064596097-5380917199</f>
        <v>5683678898</v>
      </c>
      <c r="H8" s="22">
        <f>2320956406-1216277907</f>
        <v>1104678499</v>
      </c>
      <c r="I8" s="22">
        <f>F8-G8-H8</f>
        <v>577037070</v>
      </c>
      <c r="J8" s="22">
        <v>102541765</v>
      </c>
      <c r="K8" s="22">
        <v>7488</v>
      </c>
      <c r="L8" s="48">
        <v>86216</v>
      </c>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74.25" customHeight="1">
      <c r="A9" s="7" t="s">
        <v>6</v>
      </c>
      <c r="B9" s="17">
        <v>65061</v>
      </c>
      <c r="C9" s="23">
        <v>18730</v>
      </c>
      <c r="D9" s="29">
        <v>0.2879</v>
      </c>
      <c r="E9" s="23">
        <v>42622</v>
      </c>
      <c r="F9" s="23">
        <v>51882624</v>
      </c>
      <c r="G9" s="23">
        <v>49208340</v>
      </c>
      <c r="H9" s="23">
        <v>2570379</v>
      </c>
      <c r="I9" s="23">
        <v>103905</v>
      </c>
      <c r="J9" s="37">
        <v>638200</v>
      </c>
      <c r="K9" s="23">
        <v>174</v>
      </c>
      <c r="L9" s="48">
        <v>1839</v>
      </c>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6.5" customHeight="1">
      <c r="A10" s="8"/>
      <c r="B10" s="18"/>
      <c r="C10" s="18"/>
      <c r="D10" s="30"/>
      <c r="E10" s="18"/>
      <c r="F10" s="18"/>
      <c r="G10" s="18"/>
      <c r="H10" s="18"/>
      <c r="I10" s="18"/>
      <c r="J10" s="18"/>
      <c r="K10" s="42"/>
      <c r="L10" s="43"/>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6.5" customHeight="1">
      <c r="A11" s="9" t="s">
        <v>7</v>
      </c>
      <c r="B11" s="19" t="s">
        <v>13</v>
      </c>
      <c r="C11" s="24"/>
      <c r="D11" s="20" t="s">
        <v>17</v>
      </c>
      <c r="E11" s="24"/>
      <c r="F11" s="10"/>
      <c r="G11" s="19" t="s">
        <v>23</v>
      </c>
      <c r="H11" s="10"/>
      <c r="I11" s="34"/>
      <c r="J11" s="38" t="s">
        <v>30</v>
      </c>
      <c r="K11" s="38"/>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6.5" customHeight="1">
      <c r="A12" s="9"/>
      <c r="B12" s="19"/>
      <c r="C12" s="19"/>
      <c r="D12" s="20" t="s">
        <v>18</v>
      </c>
      <c r="E12" s="20"/>
      <c r="F12" s="10"/>
      <c r="G12" s="20"/>
      <c r="H12" s="20"/>
      <c r="I12" s="20"/>
      <c r="J12" s="20"/>
      <c r="K12" s="43"/>
      <c r="L12" s="38"/>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6.5" customHeight="1">
      <c r="A13" s="9"/>
      <c r="B13" s="20"/>
      <c r="C13" s="20"/>
      <c r="D13" s="9"/>
      <c r="E13" s="20"/>
      <c r="F13" s="20"/>
      <c r="G13" s="20"/>
      <c r="H13" s="20"/>
      <c r="I13" s="20"/>
      <c r="J13" s="20"/>
      <c r="K13" s="43"/>
      <c r="L13" s="43"/>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6.5" customHeight="1">
      <c r="A14" s="9" t="s">
        <v>8</v>
      </c>
      <c r="B14" s="20"/>
      <c r="C14" s="20"/>
      <c r="D14" s="9"/>
      <c r="E14" s="20"/>
      <c r="F14" s="20"/>
      <c r="G14" s="20"/>
      <c r="H14" s="20"/>
      <c r="I14" s="20"/>
      <c r="J14" s="20"/>
      <c r="K14" s="43"/>
      <c r="L14" s="43"/>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6.5" customHeight="1">
      <c r="A15" s="9" t="s">
        <v>9</v>
      </c>
      <c r="B15" s="20"/>
      <c r="C15" s="20"/>
      <c r="D15" s="9"/>
      <c r="E15" s="20"/>
      <c r="F15" s="20"/>
      <c r="G15" s="20"/>
      <c r="H15" s="20"/>
      <c r="I15" s="20"/>
      <c r="J15" s="20"/>
      <c r="K15" s="43"/>
      <c r="L15" s="43"/>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6.5" customHeight="1">
      <c r="A16" s="9" t="s">
        <v>10</v>
      </c>
      <c r="B16" s="10"/>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c r="A17" s="10"/>
      <c r="B17" s="10"/>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c r="A18" s="10"/>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J11:K11"/>
    <mergeCell ref="A3:K3"/>
    <mergeCell ref="A5:A6"/>
    <mergeCell ref="B5:B6"/>
    <mergeCell ref="C5:C6"/>
    <mergeCell ref="D5:D6"/>
    <mergeCell ref="E5:E6"/>
    <mergeCell ref="F5:I5"/>
    <mergeCell ref="J5:J6"/>
    <mergeCell ref="K5:K6"/>
    <mergeCell ref="D4:H4"/>
    <mergeCell ref="J4:K4"/>
  </mergeCells>
  <pageMargins left="0.7" right="0.7" top="0.75" bottom="0.75" header="0.3" footer="0.3"/>
</worksheet>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