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<sst xmlns="http://schemas.openxmlformats.org/spreadsheetml/2006/main" count="80">
  <si>
    <t>公開類</t>
  </si>
  <si>
    <t>月報</t>
  </si>
  <si>
    <t>臺中市北屯區公所一般公文統計表</t>
  </si>
  <si>
    <t>中華民國114年12月</t>
  </si>
  <si>
    <t>項目</t>
  </si>
  <si>
    <t>數量</t>
  </si>
  <si>
    <t>科室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</si>
  <si>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</si>
  <si>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</si>
  <si>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</si>
  <si>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</si>
  <si>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</si>
  <si>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</si>
  <si>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</si>
  <si>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</si>
  <si>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</si>
  <si>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</si>
  <si>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</si>
  <si>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</si>
  <si>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副區長室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</si>
  <si>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</si>
  <si>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</si>
  <si>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</si>
  <si>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</si>
  <si>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</si>
  <si>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</si>
  <si>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</si>
  <si>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</si>
  <si>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</si>
  <si>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</si>
  <si>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</si>
  <si>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</si>
  <si>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</si>
  <si>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</si>
  <si>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</si>
  <si>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</si>
  <si>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</si>
  <si>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</si>
  <si>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</si>
  <si>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</si>
  <si>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</si>
  <si>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</si>
  <si>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</si>
  <si>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</si>
  <si>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</si>
  <si>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</si>
  <si>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</si>
  <si>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</si>
  <si>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</si>
  <si>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</si>
  <si>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</si>
  <si>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</si>
  <si>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</si>
  <si>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</si>
  <si>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</si>
  <si>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</si>
  <si>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</si>
  <si>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</si>
  <si>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</si>
  <si>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</si>
  <si>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</si>
  <si>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</si>
  <si>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</si>
  <si>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</si>
  <si>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</si>
  <si>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</si>
  <si>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115 年 1 月 2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</si>
  <si>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</si>
  <si>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</si>
  <si>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</si>
  <si>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</si>
  <si>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</si>
  <si>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</si>
  <si>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</si>
  <si>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臺中市北屯區公所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</si>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</sst>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8" fontId="7" borderId="1" xfId="0" applyNumberFormat="true" applyFont="true" applyBorder="true">
      <alignment horizontal="right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199" fontId="7" borderId="1" xfId="0" applyNumberFormat="true" applyFont="true" applyBorder="true">
      <alignment horizontal="right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78125" hidden="false" outlineLevel="0"/>
    <col min="17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2"/>
      <c r="C1" s="11"/>
      <c r="D1" s="9"/>
      <c r="E1" s="9"/>
      <c r="F1" s="9"/>
      <c r="G1" s="9"/>
      <c r="H1" s="33"/>
      <c r="I1" s="9"/>
      <c r="J1" s="33"/>
      <c r="K1" s="32"/>
      <c r="L1" s="32"/>
      <c r="M1" s="9"/>
      <c r="N1" s="9"/>
      <c r="O1" s="32"/>
      <c r="P1" s="45"/>
      <c r="Q1" s="45"/>
      <c r="R1" s="50"/>
      <c r="S1" s="1" t="s">
        <v>71</v>
      </c>
      <c r="T1" s="52" t="s">
        <v>74</v>
      </c>
      <c r="U1" s="52"/>
      <c r="V1" s="12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3" t="s">
        <v>24</v>
      </c>
      <c r="C2" s="22" t="s">
        <v>30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43"/>
      <c r="P2" s="46"/>
      <c r="Q2" s="46"/>
      <c r="R2" s="51"/>
      <c r="S2" s="1" t="s">
        <v>72</v>
      </c>
      <c r="T2" s="53" t="s">
        <v>75</v>
      </c>
      <c r="U2" s="53"/>
      <c r="V2" s="12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6.5" customHeight="true">
      <c r="A3" s="2"/>
      <c r="B3" s="2"/>
      <c r="C3" s="2"/>
      <c r="D3" s="2"/>
      <c r="E3" s="2"/>
      <c r="F3" s="2"/>
      <c r="G3" s="28"/>
      <c r="H3" s="2"/>
      <c r="I3" s="28"/>
      <c r="J3" s="2"/>
      <c r="K3" s="28"/>
      <c r="L3" s="2"/>
      <c r="M3" s="2"/>
      <c r="N3" s="2"/>
      <c r="O3" s="28"/>
      <c r="P3" s="2"/>
      <c r="Q3" s="2"/>
      <c r="R3" s="44"/>
      <c r="S3" s="44"/>
      <c r="T3" s="44"/>
      <c r="U3" s="44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3.6" customHeight="true">
      <c r="A6" s="5" t="s">
        <v>4</v>
      </c>
      <c r="B6" s="14" t="s">
        <v>25</v>
      </c>
      <c r="C6" s="14"/>
      <c r="D6" s="14"/>
      <c r="E6" s="14"/>
      <c r="F6" s="14" t="s">
        <v>39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 t="s">
        <v>68</v>
      </c>
      <c r="S6" s="14"/>
      <c r="T6" s="14"/>
      <c r="U6" s="14"/>
      <c r="V6" s="12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7.25" customHeight="true">
      <c r="A7" s="6" t="s">
        <v>5</v>
      </c>
      <c r="B7" s="15" t="s">
        <v>26</v>
      </c>
      <c r="C7" s="15" t="s">
        <v>31</v>
      </c>
      <c r="D7" s="15" t="s">
        <v>33</v>
      </c>
      <c r="E7" s="15" t="s">
        <v>36</v>
      </c>
      <c r="F7" s="14" t="s">
        <v>40</v>
      </c>
      <c r="G7" s="14"/>
      <c r="H7" s="14"/>
      <c r="I7" s="14"/>
      <c r="J7" s="14"/>
      <c r="K7" s="14"/>
      <c r="L7" s="15" t="s">
        <v>42</v>
      </c>
      <c r="M7" s="40" t="s">
        <v>57</v>
      </c>
      <c r="N7" s="15" t="s">
        <v>59</v>
      </c>
      <c r="O7" s="15" t="s">
        <v>61</v>
      </c>
      <c r="P7" s="14" t="s">
        <v>63</v>
      </c>
      <c r="Q7" s="14"/>
      <c r="R7" s="14" t="s">
        <v>68</v>
      </c>
      <c r="S7" s="14"/>
      <c r="T7" s="15" t="s">
        <v>76</v>
      </c>
      <c r="U7" s="54" t="s">
        <v>78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9" customHeight="true">
      <c r="A8" s="6"/>
      <c r="B8" s="15"/>
      <c r="C8" s="15"/>
      <c r="D8" s="15"/>
      <c r="E8" s="26" t="s">
        <v>37</v>
      </c>
      <c r="F8" s="14" t="s">
        <v>41</v>
      </c>
      <c r="G8" s="14"/>
      <c r="H8" s="14" t="s">
        <v>48</v>
      </c>
      <c r="I8" s="14"/>
      <c r="J8" s="14" t="s">
        <v>51</v>
      </c>
      <c r="K8" s="14"/>
      <c r="L8" s="26" t="s">
        <v>54</v>
      </c>
      <c r="M8" s="40"/>
      <c r="N8" s="15"/>
      <c r="O8" s="15"/>
      <c r="P8" s="14" t="s">
        <v>64</v>
      </c>
      <c r="Q8" s="14"/>
      <c r="R8" s="14" t="s">
        <v>69</v>
      </c>
      <c r="S8" s="14"/>
      <c r="T8" s="15"/>
      <c r="U8" s="54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6.5" customHeight="true">
      <c r="A9" s="6"/>
      <c r="B9" s="15"/>
      <c r="C9" s="15"/>
      <c r="D9" s="15"/>
      <c r="E9" s="26"/>
      <c r="F9" s="15" t="s">
        <v>42</v>
      </c>
      <c r="G9" s="14" t="s">
        <v>44</v>
      </c>
      <c r="H9" s="15" t="s">
        <v>42</v>
      </c>
      <c r="I9" s="14" t="s">
        <v>44</v>
      </c>
      <c r="J9" s="15" t="s">
        <v>42</v>
      </c>
      <c r="K9" s="14" t="s">
        <v>44</v>
      </c>
      <c r="L9" s="26"/>
      <c r="M9" s="40"/>
      <c r="N9" s="15"/>
      <c r="O9" s="15"/>
      <c r="P9" s="15" t="s">
        <v>42</v>
      </c>
      <c r="Q9" s="48" t="s">
        <v>44</v>
      </c>
      <c r="R9" s="15" t="s">
        <v>42</v>
      </c>
      <c r="S9" s="48" t="s">
        <v>44</v>
      </c>
      <c r="T9" s="15"/>
      <c r="U9" s="54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 t="s">
        <v>6</v>
      </c>
      <c r="B10" s="16" t="s">
        <v>27</v>
      </c>
      <c r="C10" s="16" t="s">
        <v>32</v>
      </c>
      <c r="D10" s="16" t="s">
        <v>34</v>
      </c>
      <c r="E10" s="16" t="s">
        <v>38</v>
      </c>
      <c r="F10" s="16" t="s">
        <v>43</v>
      </c>
      <c r="G10" s="29" t="s">
        <v>45</v>
      </c>
      <c r="H10" s="16" t="s">
        <v>49</v>
      </c>
      <c r="I10" s="29" t="s">
        <v>50</v>
      </c>
      <c r="J10" s="16" t="s">
        <v>52</v>
      </c>
      <c r="K10" s="29" t="s">
        <v>53</v>
      </c>
      <c r="L10" s="15" t="s">
        <v>55</v>
      </c>
      <c r="M10" s="15" t="s">
        <v>58</v>
      </c>
      <c r="N10" s="15" t="s">
        <v>60</v>
      </c>
      <c r="O10" s="15" t="s">
        <v>62</v>
      </c>
      <c r="P10" s="15" t="s">
        <v>65</v>
      </c>
      <c r="Q10" s="49" t="s">
        <v>67</v>
      </c>
      <c r="R10" s="15" t="s">
        <v>70</v>
      </c>
      <c r="S10" s="49" t="s">
        <v>73</v>
      </c>
      <c r="T10" s="15" t="s">
        <v>77</v>
      </c>
      <c r="U10" s="54" t="s">
        <v>79</v>
      </c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6.5" customHeight="true">
      <c r="A11" s="8" t="s">
        <v>7</v>
      </c>
      <c r="B11" s="17" t="n">
        <f>SUM(B12:B23)</f>
        <v>3463</v>
      </c>
      <c r="C11" s="17" t="n">
        <f>SUM(C12:C23)</f>
        <v>371</v>
      </c>
      <c r="D11" s="17" t="n">
        <f>SUM(D12:D23)</f>
        <v>1539</v>
      </c>
      <c r="E11" s="17" t="n">
        <f>SUM(B11:D11)</f>
        <v>5373</v>
      </c>
      <c r="F11" s="17" t="n">
        <f>SUM(F12:F23)</f>
        <v>1932</v>
      </c>
      <c r="G11" s="30" t="n">
        <f>IF($L11=0, "--", ROUND(F11/$L11*100, 2))</f>
        <v>100</v>
      </c>
      <c r="H11" s="17" t="n">
        <f>SUM(H12:H23)</f>
        <v>0</v>
      </c>
      <c r="I11" s="30" t="n">
        <f>IF($L11=0, "--", ROUND(H11/$L11*100, 2))</f>
        <v>0</v>
      </c>
      <c r="J11" s="17" t="n">
        <f>SUM(J12:J23)</f>
        <v>0</v>
      </c>
      <c r="K11" s="30" t="n">
        <f>IF($L11=0, "--", ROUND(J11/$L11*100, 2))</f>
        <v>0</v>
      </c>
      <c r="L11" s="17" t="n">
        <f>SUM(F11, H11, J11)</f>
        <v>1932</v>
      </c>
      <c r="M11" s="30" t="n">
        <v>1.39</v>
      </c>
      <c r="N11" s="17" t="n">
        <f>SUM(N12:N23)</f>
        <v>2719</v>
      </c>
      <c r="O11" s="17" t="n">
        <f>SUM(O12:O23)</f>
        <v>140</v>
      </c>
      <c r="P11" s="17" t="n">
        <f>SUM(L11, N11:O11)</f>
        <v>4791</v>
      </c>
      <c r="Q11" s="30" t="n">
        <f>IF($E11=0, "--", ROUND(P11/$E11*100, 2))</f>
        <v>89.17</v>
      </c>
      <c r="R11" s="17" t="n">
        <f>E11-P11</f>
        <v>582</v>
      </c>
      <c r="S11" s="30" t="n">
        <f>IF($E11=0, "--", ROUND(R11/$E11*100, 2))</f>
        <v>10.83</v>
      </c>
      <c r="T11" s="17" t="n">
        <f>SUM(T12:T23)</f>
        <v>582</v>
      </c>
      <c r="U11" s="17" t="n">
        <f>SUM(U12:U23)</f>
        <v>0</v>
      </c>
      <c r="V11" s="12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" customHeight="true">
      <c r="A12" s="8" t="s">
        <v>8</v>
      </c>
      <c r="B12" s="17" t="n">
        <v>0</v>
      </c>
      <c r="C12" s="17" t="n">
        <v>0</v>
      </c>
      <c r="D12" s="17" t="n">
        <v>0</v>
      </c>
      <c r="E12" s="17" t="n">
        <f>SUM(B12:D12)</f>
        <v>0</v>
      </c>
      <c r="F12" s="17" t="n">
        <v>0</v>
      </c>
      <c r="G12" s="30" t="str">
        <f>IF($L12=0, "--", ROUND(F12/$L12*100, 2))</f>
        <v>--</v>
      </c>
      <c r="H12" s="17" t="n">
        <v>0</v>
      </c>
      <c r="I12" s="30" t="str">
        <f>IF($L12=0, "--", ROUND(H12/$L12*100, 2))</f>
        <v>--</v>
      </c>
      <c r="J12" s="17" t="n">
        <v>0</v>
      </c>
      <c r="K12" s="30" t="str">
        <f>IF($L12=0, "--", ROUND(J12/$L12*100, 2))</f>
        <v>--</v>
      </c>
      <c r="L12" s="17" t="n">
        <f>SUM(F12, H12, J12)</f>
        <v>0</v>
      </c>
      <c r="M12" s="30" t="n">
        <v>0</v>
      </c>
      <c r="N12" s="17" t="n">
        <v>0</v>
      </c>
      <c r="O12" s="17" t="n">
        <v>0</v>
      </c>
      <c r="P12" s="17" t="n">
        <f>SUM(L12, N12:O12)</f>
        <v>0</v>
      </c>
      <c r="Q12" s="30" t="str">
        <f>IF($E12=0, "--", ROUND(P12/$E12*100, 2))</f>
        <v>--</v>
      </c>
      <c r="R12" s="17" t="n">
        <f>E12-P12</f>
        <v>0</v>
      </c>
      <c r="S12" s="30" t="str">
        <f>IF($E12=0, "--", ROUND(R12/$E12*100, 2))</f>
        <v>--</v>
      </c>
      <c r="T12" s="17" t="n">
        <v>0</v>
      </c>
      <c r="U12" s="55" t="n">
        <v>0</v>
      </c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" customHeight="true">
      <c r="A13" s="8" t="s">
        <v>9</v>
      </c>
      <c r="B13" s="17" t="n">
        <v>0</v>
      </c>
      <c r="C13" s="17" t="n">
        <v>0</v>
      </c>
      <c r="D13" s="17" t="n">
        <v>0</v>
      </c>
      <c r="E13" s="17" t="n">
        <f>SUM(B13:D13)</f>
        <v>0</v>
      </c>
      <c r="F13" s="17" t="n">
        <v>0</v>
      </c>
      <c r="G13" s="30" t="str">
        <f>IF($L13=0, "--", ROUND(F13/$L13*100, 2))</f>
        <v>--</v>
      </c>
      <c r="H13" s="17" t="n">
        <v>0</v>
      </c>
      <c r="I13" s="30" t="str">
        <f>IF($L13=0, "--", ROUND(H13/$L13*100, 2))</f>
        <v>--</v>
      </c>
      <c r="J13" s="17" t="n">
        <v>0</v>
      </c>
      <c r="K13" s="30" t="str">
        <f>IF($L13=0, "--", ROUND(J13/$L13*100, 2))</f>
        <v>--</v>
      </c>
      <c r="L13" s="17" t="n">
        <f>SUM(F13, H13, J13)</f>
        <v>0</v>
      </c>
      <c r="M13" s="30" t="n">
        <v>0</v>
      </c>
      <c r="N13" s="17" t="n">
        <v>0</v>
      </c>
      <c r="O13" s="17" t="n">
        <v>0</v>
      </c>
      <c r="P13" s="17" t="n">
        <f>SUM(L13, N13:O13)</f>
        <v>0</v>
      </c>
      <c r="Q13" s="30" t="str">
        <f>IF($E13=0, "--", ROUND(P13/$E13*100, 2))</f>
        <v>--</v>
      </c>
      <c r="R13" s="17" t="n">
        <f>E13-P13</f>
        <v>0</v>
      </c>
      <c r="S13" s="30" t="str">
        <f>IF($E13=0, "--", ROUND(R13/$E13*100, 2))</f>
        <v>--</v>
      </c>
      <c r="T13" s="17" t="n">
        <v>0</v>
      </c>
      <c r="U13" s="55" t="n">
        <v>0</v>
      </c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" customHeight="true">
      <c r="A14" s="8" t="s">
        <v>10</v>
      </c>
      <c r="B14" s="18" t="n">
        <v>854</v>
      </c>
      <c r="C14" s="18" t="n">
        <v>68</v>
      </c>
      <c r="D14" s="18" t="n">
        <v>114</v>
      </c>
      <c r="E14" s="17" t="n">
        <f>SUM(B14:D14)</f>
        <v>1036</v>
      </c>
      <c r="F14" s="18" t="n">
        <v>324</v>
      </c>
      <c r="G14" s="30" t="n">
        <f>IF($L14=0, "--", ROUND(F14/$L14*100, 2))</f>
        <v>100</v>
      </c>
      <c r="H14" s="17" t="n">
        <v>0</v>
      </c>
      <c r="I14" s="30" t="n">
        <f>IF($L14=0, "--", ROUND(H14/$L14*100, 2))</f>
        <v>0</v>
      </c>
      <c r="J14" s="17" t="n">
        <v>0</v>
      </c>
      <c r="K14" s="30" t="n">
        <f>IF($L14=0, "--", ROUND(J14/$L14*100, 2))</f>
        <v>0</v>
      </c>
      <c r="L14" s="17" t="n">
        <f>SUM(F14, H14, J14)</f>
        <v>324</v>
      </c>
      <c r="M14" s="41" t="n">
        <v>2.03</v>
      </c>
      <c r="N14" s="18" t="n">
        <v>597</v>
      </c>
      <c r="O14" s="18" t="n">
        <v>19</v>
      </c>
      <c r="P14" s="17" t="n">
        <f>SUM(L14, N14:O14)</f>
        <v>940</v>
      </c>
      <c r="Q14" s="30" t="n">
        <f>IF($E14=0, "--", ROUND(P14/$E14*100, 2))</f>
        <v>90.73</v>
      </c>
      <c r="R14" s="17" t="n">
        <f>E14-P14</f>
        <v>96</v>
      </c>
      <c r="S14" s="30" t="n">
        <f>IF($E14=0, "--", ROUND(R14/$E14*100, 2))</f>
        <v>9.27</v>
      </c>
      <c r="T14" s="18" t="n">
        <v>96</v>
      </c>
      <c r="U14" s="55" t="n">
        <v>0</v>
      </c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" customHeight="true">
      <c r="A15" s="8" t="s">
        <v>11</v>
      </c>
      <c r="B15" s="18" t="n">
        <v>452</v>
      </c>
      <c r="C15" s="18" t="n">
        <v>58</v>
      </c>
      <c r="D15" s="18" t="n">
        <v>477</v>
      </c>
      <c r="E15" s="17" t="n">
        <f>SUM(B15:D15)</f>
        <v>987</v>
      </c>
      <c r="F15" s="18" t="n">
        <v>596</v>
      </c>
      <c r="G15" s="30" t="n">
        <f>IF($L15=0, "--", ROUND(F15/$L15*100, 2))</f>
        <v>100</v>
      </c>
      <c r="H15" s="17" t="n">
        <v>0</v>
      </c>
      <c r="I15" s="30" t="n">
        <f>IF($L15=0, "--", ROUND(H15/$L15*100, 2))</f>
        <v>0</v>
      </c>
      <c r="J15" s="17" t="n">
        <v>0</v>
      </c>
      <c r="K15" s="30" t="n">
        <f>IF($L15=0, "--", ROUND(J15/$L15*100, 2))</f>
        <v>0</v>
      </c>
      <c r="L15" s="17" t="n">
        <f>SUM(F15, H15, J15)</f>
        <v>596</v>
      </c>
      <c r="M15" s="41" t="n">
        <v>1.03</v>
      </c>
      <c r="N15" s="18" t="n">
        <v>305</v>
      </c>
      <c r="O15" s="18" t="n">
        <v>32</v>
      </c>
      <c r="P15" s="17" t="n">
        <f>SUM(L15, N15:O15)</f>
        <v>933</v>
      </c>
      <c r="Q15" s="30" t="n">
        <f>IF($E15=0, "--", ROUND(P15/$E15*100, 2))</f>
        <v>94.53</v>
      </c>
      <c r="R15" s="17" t="n">
        <f>E15-P15</f>
        <v>54</v>
      </c>
      <c r="S15" s="30" t="n">
        <f>IF($E15=0, "--", ROUND(R15/$E15*100, 2))</f>
        <v>5.47</v>
      </c>
      <c r="T15" s="18" t="n">
        <v>54</v>
      </c>
      <c r="U15" s="55" t="n">
        <v>0</v>
      </c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" customHeight="true">
      <c r="A16" s="8" t="s">
        <v>12</v>
      </c>
      <c r="B16" s="18" t="n">
        <v>527</v>
      </c>
      <c r="C16" s="18" t="n">
        <v>94</v>
      </c>
      <c r="D16" s="18" t="n">
        <v>686</v>
      </c>
      <c r="E16" s="17" t="n">
        <f>SUM(B16:D16)</f>
        <v>1307</v>
      </c>
      <c r="F16" s="18" t="n">
        <v>733</v>
      </c>
      <c r="G16" s="30" t="n">
        <f>IF($L16=0, "--", ROUND(F16/$L16*100, 2))</f>
        <v>100</v>
      </c>
      <c r="H16" s="17" t="n">
        <v>0</v>
      </c>
      <c r="I16" s="30" t="n">
        <f>IF($L16=0, "--", ROUND(H16/$L16*100, 2))</f>
        <v>0</v>
      </c>
      <c r="J16" s="17" t="n">
        <v>0</v>
      </c>
      <c r="K16" s="30" t="n">
        <f>IF($L16=0, "--", ROUND(J16/$L16*100, 2))</f>
        <v>0</v>
      </c>
      <c r="L16" s="17" t="n">
        <f>SUM(F16, H16, J16)</f>
        <v>733</v>
      </c>
      <c r="M16" s="41" t="n">
        <v>1.51</v>
      </c>
      <c r="N16" s="18" t="n">
        <v>402</v>
      </c>
      <c r="O16" s="18" t="n">
        <v>21</v>
      </c>
      <c r="P16" s="17" t="n">
        <f>SUM(L16, N16:O16)</f>
        <v>1156</v>
      </c>
      <c r="Q16" s="30" t="n">
        <f>IF($E16=0, "--", ROUND(P16/$E16*100, 2))</f>
        <v>88.45</v>
      </c>
      <c r="R16" s="17" t="n">
        <f>E16-P16</f>
        <v>151</v>
      </c>
      <c r="S16" s="30" t="n">
        <f>IF($E16=0, "--", ROUND(R16/$E16*100, 2))</f>
        <v>11.55</v>
      </c>
      <c r="T16" s="18" t="n">
        <v>151</v>
      </c>
      <c r="U16" s="55" t="n">
        <v>0</v>
      </c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" customHeight="true">
      <c r="A17" s="8" t="s">
        <v>13</v>
      </c>
      <c r="B17" s="18" t="n">
        <v>1081</v>
      </c>
      <c r="C17" s="18" t="n">
        <v>88</v>
      </c>
      <c r="D17" s="18" t="n">
        <v>62</v>
      </c>
      <c r="E17" s="17" t="n">
        <f>SUM(B17:D17)</f>
        <v>1231</v>
      </c>
      <c r="F17" s="18" t="n">
        <v>77</v>
      </c>
      <c r="G17" s="30" t="n">
        <f>IF($L17=0, "--", ROUND(F17/$L17*100, 2))</f>
        <v>100</v>
      </c>
      <c r="H17" s="17" t="n">
        <v>0</v>
      </c>
      <c r="I17" s="30" t="n">
        <f>IF($L17=0, "--", ROUND(H17/$L17*100, 2))</f>
        <v>0</v>
      </c>
      <c r="J17" s="17" t="n">
        <v>0</v>
      </c>
      <c r="K17" s="30" t="n">
        <f>IF($L17=0, "--", ROUND(J17/$L17*100, 2))</f>
        <v>0</v>
      </c>
      <c r="L17" s="17" t="n">
        <f>SUM(F17, H17, J17)</f>
        <v>77</v>
      </c>
      <c r="M17" s="41" t="n">
        <v>1.08</v>
      </c>
      <c r="N17" s="18" t="n">
        <v>943</v>
      </c>
      <c r="O17" s="18" t="n">
        <v>14</v>
      </c>
      <c r="P17" s="17" t="n">
        <f>SUM(L17, N17:O17)</f>
        <v>1034</v>
      </c>
      <c r="Q17" s="30" t="n">
        <f>IF($E17=0, "--", ROUND(P17/$E17*100, 2))</f>
        <v>84</v>
      </c>
      <c r="R17" s="17" t="n">
        <f>E17-P17</f>
        <v>197</v>
      </c>
      <c r="S17" s="30" t="n">
        <f>IF($E17=0, "--", ROUND(R17/$E17*100, 2))</f>
        <v>16</v>
      </c>
      <c r="T17" s="18" t="n">
        <v>197</v>
      </c>
      <c r="U17" s="55" t="n">
        <v>0</v>
      </c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" customHeight="true">
      <c r="A18" s="8" t="s">
        <v>14</v>
      </c>
      <c r="B18" s="18" t="n">
        <v>287</v>
      </c>
      <c r="C18" s="18" t="n">
        <v>30</v>
      </c>
      <c r="D18" s="18" t="n">
        <v>104</v>
      </c>
      <c r="E18" s="17" t="n">
        <f>SUM(B18:D18)</f>
        <v>421</v>
      </c>
      <c r="F18" s="18" t="n">
        <v>137</v>
      </c>
      <c r="G18" s="30" t="n">
        <f>IF($L18=0, "--", ROUND(F18/$L18*100, 2))</f>
        <v>100</v>
      </c>
      <c r="H18" s="17" t="n">
        <v>0</v>
      </c>
      <c r="I18" s="30" t="n">
        <f>IF($L18=0, "--", ROUND(H18/$L18*100, 2))</f>
        <v>0</v>
      </c>
      <c r="J18" s="17" t="n">
        <v>0</v>
      </c>
      <c r="K18" s="30" t="n">
        <f>IF($L18=0, "--", ROUND(J18/$L18*100, 2))</f>
        <v>0</v>
      </c>
      <c r="L18" s="17" t="n">
        <f>SUM(F18, H18, J18)</f>
        <v>137</v>
      </c>
      <c r="M18" s="41" t="n">
        <v>0.92</v>
      </c>
      <c r="N18" s="18" t="n">
        <v>242</v>
      </c>
      <c r="O18" s="18" t="n">
        <v>6</v>
      </c>
      <c r="P18" s="17" t="n">
        <f>SUM(L18, N18:O18)</f>
        <v>385</v>
      </c>
      <c r="Q18" s="30" t="n">
        <f>IF($E18=0, "--", ROUND(P18/$E18*100, 2))</f>
        <v>91.45</v>
      </c>
      <c r="R18" s="17" t="n">
        <f>E18-P18</f>
        <v>36</v>
      </c>
      <c r="S18" s="30" t="n">
        <f>IF($E18=0, "--", ROUND(R18/$E18*100, 2))</f>
        <v>8.55</v>
      </c>
      <c r="T18" s="18" t="n">
        <v>36</v>
      </c>
      <c r="U18" s="55" t="n">
        <v>0</v>
      </c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" customHeight="true">
      <c r="A19" s="8" t="s">
        <v>15</v>
      </c>
      <c r="B19" s="18" t="n">
        <v>99</v>
      </c>
      <c r="C19" s="18" t="n">
        <v>21</v>
      </c>
      <c r="D19" s="18" t="n">
        <v>53</v>
      </c>
      <c r="E19" s="17" t="n">
        <f>SUM(B19:D19)</f>
        <v>173</v>
      </c>
      <c r="F19" s="18" t="n">
        <v>36</v>
      </c>
      <c r="G19" s="30" t="n">
        <f>IF($L19=0, "--", ROUND(F19/$L19*100, 2))</f>
        <v>100</v>
      </c>
      <c r="H19" s="17" t="n">
        <v>0</v>
      </c>
      <c r="I19" s="30" t="n">
        <f>IF($L19=0, "--", ROUND(H19/$L19*100, 2))</f>
        <v>0</v>
      </c>
      <c r="J19" s="17" t="n">
        <v>0</v>
      </c>
      <c r="K19" s="30" t="n">
        <f>IF($L19=0, "--", ROUND(J19/$L19*100, 2))</f>
        <v>0</v>
      </c>
      <c r="L19" s="17" t="n">
        <f>SUM(F19, H19, J19)</f>
        <v>36</v>
      </c>
      <c r="M19" s="41" t="n">
        <v>1.74</v>
      </c>
      <c r="N19" s="18" t="n">
        <v>82</v>
      </c>
      <c r="O19" s="18" t="n">
        <v>30</v>
      </c>
      <c r="P19" s="17" t="n">
        <f>SUM(L19, N19:O19)</f>
        <v>148</v>
      </c>
      <c r="Q19" s="30" t="n">
        <f>IF($E19=0, "--", ROUND(P19/$E19*100, 2))</f>
        <v>85.55</v>
      </c>
      <c r="R19" s="17" t="n">
        <f>E19-P19</f>
        <v>25</v>
      </c>
      <c r="S19" s="30" t="n">
        <f>IF($E19=0, "--", ROUND(R19/$E19*100, 2))</f>
        <v>14.45</v>
      </c>
      <c r="T19" s="18" t="n">
        <v>25</v>
      </c>
      <c r="U19" s="55" t="n">
        <v>0</v>
      </c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" customHeight="true">
      <c r="A20" s="8" t="s">
        <v>16</v>
      </c>
      <c r="B20" s="18" t="n">
        <v>111</v>
      </c>
      <c r="C20" s="18" t="n">
        <v>6</v>
      </c>
      <c r="D20" s="18" t="n">
        <v>36</v>
      </c>
      <c r="E20" s="17" t="n">
        <f>SUM(B20:D20)</f>
        <v>153</v>
      </c>
      <c r="F20" s="18" t="n">
        <v>27</v>
      </c>
      <c r="G20" s="30" t="n">
        <f>IF($L20=0, "--", ROUND(F20/$L20*100, 2))</f>
        <v>100</v>
      </c>
      <c r="H20" s="17" t="n">
        <v>0</v>
      </c>
      <c r="I20" s="30" t="n">
        <f>IF($L20=0, "--", ROUND(H20/$L20*100, 2))</f>
        <v>0</v>
      </c>
      <c r="J20" s="17" t="n">
        <v>0</v>
      </c>
      <c r="K20" s="30" t="n">
        <f>IF($L20=0, "--", ROUND(J20/$L20*100, 2))</f>
        <v>0</v>
      </c>
      <c r="L20" s="17" t="n">
        <f>SUM(F20, H20, J20)</f>
        <v>27</v>
      </c>
      <c r="M20" s="41" t="n">
        <v>0.94</v>
      </c>
      <c r="N20" s="18" t="n">
        <v>104</v>
      </c>
      <c r="O20" s="18" t="n">
        <v>13</v>
      </c>
      <c r="P20" s="17" t="n">
        <f>SUM(L20, N20:O20)</f>
        <v>144</v>
      </c>
      <c r="Q20" s="30" t="n">
        <f>IF($E20=0, "--", ROUND(P20/$E20*100, 2))</f>
        <v>94.12</v>
      </c>
      <c r="R20" s="17" t="n">
        <f>E20-P20</f>
        <v>9</v>
      </c>
      <c r="S20" s="30" t="n">
        <f>IF($E20=0, "--", ROUND(R20/$E20*100, 2))</f>
        <v>5.88</v>
      </c>
      <c r="T20" s="18" t="n">
        <v>9</v>
      </c>
      <c r="U20" s="55" t="n">
        <v>0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" customHeight="true">
      <c r="A21" s="8" t="s">
        <v>17</v>
      </c>
      <c r="B21" s="18" t="n">
        <v>38</v>
      </c>
      <c r="C21" s="18" t="n">
        <v>5</v>
      </c>
      <c r="D21" s="18" t="n">
        <v>5</v>
      </c>
      <c r="E21" s="17" t="n">
        <f>SUM(B21:D21)</f>
        <v>48</v>
      </c>
      <c r="F21" s="18" t="n">
        <v>2</v>
      </c>
      <c r="G21" s="30" t="n">
        <f>IF($L21=0, "--", ROUND(F21/$L21*100, 2))</f>
        <v>100</v>
      </c>
      <c r="H21" s="17" t="n">
        <v>0</v>
      </c>
      <c r="I21" s="30" t="n">
        <f>IF($L21=0, "--", ROUND(H21/$L21*100, 2))</f>
        <v>0</v>
      </c>
      <c r="J21" s="17" t="n">
        <v>0</v>
      </c>
      <c r="K21" s="30" t="n">
        <f>IF($L21=0, "--", ROUND(J21/$L21*100, 2))</f>
        <v>0</v>
      </c>
      <c r="L21" s="17" t="n">
        <f>SUM(F21, H21, J21)</f>
        <v>2</v>
      </c>
      <c r="M21" s="41" t="n">
        <v>3.75</v>
      </c>
      <c r="N21" s="18" t="n">
        <v>33</v>
      </c>
      <c r="O21" s="18" t="n">
        <v>4</v>
      </c>
      <c r="P21" s="17" t="n">
        <f>SUM(L21, N21:O21)</f>
        <v>39</v>
      </c>
      <c r="Q21" s="30" t="n">
        <f>IF($E21=0, "--", ROUND(P21/$E21*100, 2))</f>
        <v>81.25</v>
      </c>
      <c r="R21" s="17" t="n">
        <f>E21-P21</f>
        <v>9</v>
      </c>
      <c r="S21" s="30" t="n">
        <f>IF($E21=0, "--", ROUND(R21/$E21*100, 2))</f>
        <v>18.75</v>
      </c>
      <c r="T21" s="18" t="n">
        <v>9</v>
      </c>
      <c r="U21" s="55" t="n">
        <v>0</v>
      </c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" customHeight="true">
      <c r="A22" s="8" t="s">
        <v>18</v>
      </c>
      <c r="B22" s="18" t="n">
        <v>14</v>
      </c>
      <c r="C22" s="18" t="n">
        <v>1</v>
      </c>
      <c r="D22" s="18" t="n">
        <v>2</v>
      </c>
      <c r="E22" s="17" t="n">
        <f>SUM(B22:D22)</f>
        <v>17</v>
      </c>
      <c r="F22" s="17" t="n">
        <v>0</v>
      </c>
      <c r="G22" s="30" t="str">
        <f>IF($L22=0, "--", ROUND(F22/$L22*100, 2))</f>
        <v>--</v>
      </c>
      <c r="H22" s="17" t="n">
        <v>0</v>
      </c>
      <c r="I22" s="30" t="str">
        <f>IF($L22=0, "--", ROUND(H22/$L22*100, 2))</f>
        <v>--</v>
      </c>
      <c r="J22" s="17" t="n">
        <v>0</v>
      </c>
      <c r="K22" s="30" t="str">
        <f>IF($L22=0, "--", ROUND(J22/$L22*100, 2))</f>
        <v>--</v>
      </c>
      <c r="L22" s="17" t="n">
        <f>SUM(F22, H22, J22)</f>
        <v>0</v>
      </c>
      <c r="M22" s="41" t="n">
        <v>0</v>
      </c>
      <c r="N22" s="18" t="n">
        <v>11</v>
      </c>
      <c r="O22" s="18" t="n">
        <v>1</v>
      </c>
      <c r="P22" s="17" t="n">
        <f>SUM(L22, N22:O22)</f>
        <v>12</v>
      </c>
      <c r="Q22" s="30" t="n">
        <f>IF($E22=0, "--", ROUND(P22/$E22*100, 2))</f>
        <v>70.59</v>
      </c>
      <c r="R22" s="17" t="n">
        <f>E22-P22</f>
        <v>5</v>
      </c>
      <c r="S22" s="30" t="n">
        <f>IF($E22=0, "--", ROUND(R22/$E22*100, 2))</f>
        <v>29.41</v>
      </c>
      <c r="T22" s="18" t="n">
        <v>5</v>
      </c>
      <c r="U22" s="55" t="n">
        <v>0</v>
      </c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" customHeight="true">
      <c r="A23" s="8" t="s">
        <v>19</v>
      </c>
      <c r="B23" s="17" t="n">
        <v>0</v>
      </c>
      <c r="C23" s="17" t="n">
        <v>0</v>
      </c>
      <c r="D23" s="17" t="n">
        <v>0</v>
      </c>
      <c r="E23" s="17" t="n">
        <v>0</v>
      </c>
      <c r="F23" s="17" t="n">
        <v>0</v>
      </c>
      <c r="G23" s="30" t="str">
        <f>IF($L23=0, "--", ROUND(F23/$L23*100, 2))</f>
        <v>--</v>
      </c>
      <c r="H23" s="17" t="n">
        <v>0</v>
      </c>
      <c r="I23" s="30" t="str">
        <f>IF($L23=0, "--", ROUND(H23/$L23*100, 2))</f>
        <v>--</v>
      </c>
      <c r="J23" s="17" t="n">
        <v>0</v>
      </c>
      <c r="K23" s="30" t="str">
        <f>IF($L23=0, "--", ROUND(J23/$L23*100, 2))</f>
        <v>--</v>
      </c>
      <c r="L23" s="17" t="n">
        <v>0</v>
      </c>
      <c r="M23" s="17" t="n">
        <v>0</v>
      </c>
      <c r="N23" s="17" t="n">
        <v>0</v>
      </c>
      <c r="O23" s="17" t="n">
        <v>0</v>
      </c>
      <c r="P23" s="17" t="n">
        <f>SUM(L23, N23:O23)</f>
        <v>0</v>
      </c>
      <c r="Q23" s="30" t="str">
        <f>IF($E23=0, "--", ROUND(P23/$E23*100, 2))</f>
        <v>--</v>
      </c>
      <c r="R23" s="17" t="n">
        <f>E23-P23</f>
        <v>0</v>
      </c>
      <c r="S23" s="30" t="str">
        <f>IF($E23=0, "--", ROUND(R23/$E23*100, 2))</f>
        <v>--</v>
      </c>
      <c r="T23" s="17" t="n">
        <v>0</v>
      </c>
      <c r="U23" s="55" t="n">
        <v>0</v>
      </c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" customHeight="true">
      <c r="A24" s="8"/>
      <c r="B24" s="19"/>
      <c r="C24" s="19"/>
      <c r="D24" s="19"/>
      <c r="E24" s="19"/>
      <c r="F24" s="19"/>
      <c r="G24" s="31"/>
      <c r="H24" s="19"/>
      <c r="I24" s="31"/>
      <c r="J24" s="19"/>
      <c r="K24" s="31"/>
      <c r="L24" s="19"/>
      <c r="M24" s="19"/>
      <c r="N24" s="19"/>
      <c r="O24" s="19"/>
      <c r="P24" s="19"/>
      <c r="Q24" s="31"/>
      <c r="R24" s="19"/>
      <c r="S24" s="31"/>
      <c r="T24" s="19"/>
      <c r="U24" s="56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" customHeight="true">
      <c r="A25" s="8"/>
      <c r="B25" s="19"/>
      <c r="C25" s="19"/>
      <c r="D25" s="19"/>
      <c r="E25" s="19"/>
      <c r="F25" s="19"/>
      <c r="G25" s="31"/>
      <c r="H25" s="19"/>
      <c r="I25" s="31"/>
      <c r="J25" s="19"/>
      <c r="K25" s="31"/>
      <c r="L25" s="19"/>
      <c r="M25" s="19"/>
      <c r="N25" s="19"/>
      <c r="O25" s="19"/>
      <c r="P25" s="19"/>
      <c r="Q25" s="31"/>
      <c r="R25" s="19"/>
      <c r="S25" s="31"/>
      <c r="T25" s="19"/>
      <c r="U25" s="56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5" customHeight="true">
      <c r="A26" s="2" t="s">
        <v>20</v>
      </c>
      <c r="B26" s="2"/>
      <c r="C26" s="23"/>
      <c r="D26" s="23"/>
      <c r="E26" s="23"/>
      <c r="F26" s="23"/>
      <c r="G26" s="23"/>
      <c r="H26" s="23"/>
      <c r="I26" s="28"/>
      <c r="J26" s="2"/>
      <c r="K26" s="35"/>
      <c r="L26" s="38"/>
      <c r="M26" s="38"/>
      <c r="N26" s="38"/>
      <c r="O26" s="44"/>
      <c r="P26" s="47" t="s">
        <v>66</v>
      </c>
      <c r="Q26" s="47"/>
      <c r="R26" s="44"/>
      <c r="S26" s="44"/>
      <c r="T26" s="44"/>
      <c r="U26" s="44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9"/>
      <c r="B27" s="9"/>
      <c r="C27" s="9"/>
      <c r="D27" s="9"/>
      <c r="E27" s="27"/>
      <c r="F27" s="27"/>
      <c r="G27" s="32" t="s">
        <v>46</v>
      </c>
      <c r="H27" s="32"/>
      <c r="I27" s="33"/>
      <c r="J27" s="9"/>
      <c r="K27" s="36"/>
      <c r="L27" s="39"/>
      <c r="M27" s="39"/>
      <c r="N27" s="39"/>
      <c r="O27" s="36"/>
      <c r="P27" s="39"/>
      <c r="Q27" s="39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5" customHeight="true">
      <c r="A28" s="10" t="s">
        <v>21</v>
      </c>
      <c r="B28" s="10"/>
      <c r="C28" s="10"/>
      <c r="D28" s="10" t="s">
        <v>35</v>
      </c>
      <c r="E28" s="10"/>
      <c r="F28" s="10"/>
      <c r="G28" s="33"/>
      <c r="H28" s="9"/>
      <c r="I28" s="10"/>
      <c r="J28" s="32"/>
      <c r="K28" s="10"/>
      <c r="L28" s="10" t="s">
        <v>56</v>
      </c>
      <c r="M28" s="10"/>
      <c r="N28" s="10"/>
      <c r="O28" s="9"/>
      <c r="P28" s="9"/>
      <c r="Q28" s="9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5" customHeight="true">
      <c r="A29" s="10"/>
      <c r="B29" s="10"/>
      <c r="C29" s="10"/>
      <c r="D29" s="10"/>
      <c r="E29" s="10"/>
      <c r="F29" s="10"/>
      <c r="G29" s="32" t="s">
        <v>47</v>
      </c>
      <c r="H29" s="32"/>
      <c r="I29" s="10"/>
      <c r="J29" s="34"/>
      <c r="K29" s="10"/>
      <c r="L29" s="10"/>
      <c r="M29" s="10"/>
      <c r="N29" s="42"/>
      <c r="O29" s="36"/>
      <c r="P29" s="39"/>
      <c r="Q29" s="39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0" t="s">
        <v>22</v>
      </c>
      <c r="B30" s="20" t="s">
        <v>28</v>
      </c>
      <c r="C30" s="20"/>
      <c r="D30" s="25"/>
      <c r="E30" s="25"/>
      <c r="F30" s="25"/>
      <c r="G30" s="25"/>
      <c r="H30" s="25"/>
      <c r="I30" s="25"/>
      <c r="J30" s="25"/>
      <c r="K30" s="37"/>
      <c r="L30" s="25"/>
      <c r="M30" s="25"/>
      <c r="N30" s="25"/>
      <c r="O30" s="36"/>
      <c r="P30" s="9"/>
      <c r="Q30" s="9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0" t="s">
        <v>23</v>
      </c>
      <c r="B31" s="21" t="s">
        <v>29</v>
      </c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33"/>
      <c r="P31" s="9"/>
      <c r="Q31" s="39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C7:C9"/>
    <mergeCell ref="B7:B9"/>
    <mergeCell ref="G27:H27"/>
    <mergeCell ref="G29:H29"/>
    <mergeCell ref="B31:N31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B30:N30"/>
    <mergeCell ref="D7:D9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