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<sst xmlns="http://schemas.openxmlformats.org/spreadsheetml/2006/main" count="79">
  <si>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</si>
  <si>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</si>
  <si>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臺中市豐原區公所一般公文統計表</t>
  </si>
  <si>
    <t>中華民國115年4月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</si>
  <si>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</si>
  <si>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</si>
  <si>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</si>
  <si>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</si>
  <si>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</si>
  <si>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</si>
  <si>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</si>
  <si>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</si>
  <si>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</si>
  <si>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</si>
  <si>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</si>
  <si>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</si>
  <si>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</si>
  <si>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</si>
  <si>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</si>
  <si>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</si>
  <si>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</si>
  <si>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</si>
  <si>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</si>
  <si>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</si>
  <si>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</si>
  <si>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</si>
  <si>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</si>
  <si>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</si>
  <si>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</si>
  <si>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</si>
  <si>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</si>
  <si>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</si>
  <si>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</si>
  <si>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</si>
  <si>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</si>
  <si>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</si>
  <si>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</si>
  <si>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</si>
  <si>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</si>
  <si>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</si>
  <si>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</si>
  <si>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</si>
  <si>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</si>
  <si>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</si>
  <si>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</si>
  <si>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</si>
  <si>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</si>
  <si>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</si>
  <si>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</si>
  <si>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</si>
  <si>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</si>
  <si>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</si>
  <si>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</si>
  <si>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</si>
  <si>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</si>
  <si>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</si>
  <si>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</si>
  <si>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</si>
  <si>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</si>
  <si>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</si>
  <si>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</si>
  <si>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</si>
  <si>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</si>
  <si>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</si>
  <si>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</si>
  <si>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中華民國115年5月4日編製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</si>
  <si>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</si>
  <si>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</si>
  <si>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</si>
  <si>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</si>
  <si>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</si>
  <si>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</si>
  <si>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</si>
  <si>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臺中市豐原區公所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</si>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</sst>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99" fontId="7" borderId="1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074218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074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074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7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9" t="s">
        <v>44</v>
      </c>
      <c r="H10" s="16" t="s">
        <v>48</v>
      </c>
      <c r="I10" s="29" t="s">
        <v>49</v>
      </c>
      <c r="J10" s="16" t="s">
        <v>51</v>
      </c>
      <c r="K10" s="29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" customHeight="true">
      <c r="A11" s="8" t="s">
        <v>7</v>
      </c>
      <c r="B11" s="17" t="n">
        <v>2075</v>
      </c>
      <c r="C11" s="17" t="n">
        <v>232</v>
      </c>
      <c r="D11" s="17" t="n">
        <v>652</v>
      </c>
      <c r="E11" s="17" t="n">
        <v>2959</v>
      </c>
      <c r="F11" s="17" t="n">
        <v>1037</v>
      </c>
      <c r="G11" s="27" t="n">
        <v>100</v>
      </c>
      <c r="H11" s="17" t="n">
        <v>0</v>
      </c>
      <c r="I11" s="27" t="n">
        <f>IF($L11=0, "--", ROUND(H11/$L11*100, 2))</f>
        <v>0</v>
      </c>
      <c r="J11" s="17" t="n">
        <v>0</v>
      </c>
      <c r="K11" s="27" t="n">
        <f>IF($L11=0, "--", ROUND(J11/$L11*100, 2))</f>
        <v>0</v>
      </c>
      <c r="L11" s="17" t="n">
        <v>1037</v>
      </c>
      <c r="M11" s="27" t="n">
        <v>1.38</v>
      </c>
      <c r="N11" s="17" t="n">
        <v>1511</v>
      </c>
      <c r="O11" s="17" t="n">
        <v>173</v>
      </c>
      <c r="P11" s="17" t="n">
        <v>2721</v>
      </c>
      <c r="Q11" s="27" t="n">
        <v>91.9567421426157</v>
      </c>
      <c r="R11" s="17" t="n">
        <v>238</v>
      </c>
      <c r="S11" s="27" t="n">
        <v>8.04325785738425</v>
      </c>
      <c r="T11" s="17" t="n">
        <v>238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7" t="str">
        <f>IF($L12=0, "--", ROUND(F12/$L12*100, 2))</f>
        <v>--</v>
      </c>
      <c r="H12" s="17" t="n">
        <v>0</v>
      </c>
      <c r="I12" s="27" t="str">
        <f>IF($L12=0, "--", ROUND(H12/$L12*100, 2))</f>
        <v>--</v>
      </c>
      <c r="J12" s="17" t="n">
        <v>0</v>
      </c>
      <c r="K12" s="27" t="str">
        <f>IF($L12=0, "--", ROUND(J12/$L12*100, 2))</f>
        <v>--</v>
      </c>
      <c r="L12" s="17" t="n">
        <f>SUM(F12, H12, J12)</f>
        <v>0</v>
      </c>
      <c r="M12" s="17" t="n">
        <v>0</v>
      </c>
      <c r="N12" s="17" t="n">
        <v>0</v>
      </c>
      <c r="O12" s="17" t="n">
        <v>0</v>
      </c>
      <c r="P12" s="17" t="n">
        <f>SUM(L12, N12:O12)</f>
        <v>0</v>
      </c>
      <c r="Q12" s="27" t="str">
        <f>IF($E12=0, "--", ROUND(P12/$E12*100, 2))</f>
        <v>--</v>
      </c>
      <c r="R12" s="17" t="n">
        <f>E12-P12</f>
        <v>0</v>
      </c>
      <c r="S12" s="27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7" t="str">
        <f>IF($L13=0, "--", ROUND(F13/$L13*100, 2))</f>
        <v>--</v>
      </c>
      <c r="H13" s="17" t="n">
        <v>0</v>
      </c>
      <c r="I13" s="27" t="str">
        <f>IF($L13=0, "--", ROUND(H13/$L13*100, 2))</f>
        <v>--</v>
      </c>
      <c r="J13" s="17" t="n">
        <v>0</v>
      </c>
      <c r="K13" s="27" t="str">
        <f>IF($L13=0, "--", ROUND(J13/$L13*100, 2))</f>
        <v>--</v>
      </c>
      <c r="L13" s="17" t="n">
        <f>SUM(F13, H13, J13)</f>
        <v>0</v>
      </c>
      <c r="M13" s="17" t="n">
        <v>0</v>
      </c>
      <c r="N13" s="17" t="n">
        <v>0</v>
      </c>
      <c r="O13" s="17" t="n">
        <v>0</v>
      </c>
      <c r="P13" s="17" t="n">
        <f>SUM(L13, N13:O13)</f>
        <v>0</v>
      </c>
      <c r="Q13" s="27" t="str">
        <f>IF($E13=0, "--", ROUND(P13/$E13*100, 2))</f>
        <v>--</v>
      </c>
      <c r="R13" s="17" t="n">
        <f>E13-P13</f>
        <v>0</v>
      </c>
      <c r="S13" s="27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885</v>
      </c>
      <c r="C14" s="17" t="n">
        <v>72</v>
      </c>
      <c r="D14" s="17" t="n">
        <v>225</v>
      </c>
      <c r="E14" s="17" t="n">
        <v>1182</v>
      </c>
      <c r="F14" s="17" t="n">
        <v>379</v>
      </c>
      <c r="G14" s="27" t="n">
        <v>100</v>
      </c>
      <c r="H14" s="17" t="n">
        <v>0</v>
      </c>
      <c r="I14" s="27" t="n">
        <f>IF($L14=0, "--", ROUND(H14/$L14*100, 2))</f>
        <v>0</v>
      </c>
      <c r="J14" s="17" t="n">
        <v>0</v>
      </c>
      <c r="K14" s="27" t="n">
        <f>IF($L14=0, "--", ROUND(J14/$L14*100, 2))</f>
        <v>0</v>
      </c>
      <c r="L14" s="17" t="n">
        <v>379</v>
      </c>
      <c r="M14" s="27" t="n">
        <v>1.76</v>
      </c>
      <c r="N14" s="17" t="n">
        <v>657</v>
      </c>
      <c r="O14" s="17" t="n">
        <v>81</v>
      </c>
      <c r="P14" s="17" t="n">
        <v>1117</v>
      </c>
      <c r="Q14" s="27" t="n">
        <v>94.5008460236887</v>
      </c>
      <c r="R14" s="17" t="n">
        <v>65</v>
      </c>
      <c r="S14" s="27" t="n">
        <v>5.49915397631134</v>
      </c>
      <c r="T14" s="17" t="n">
        <v>65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349</v>
      </c>
      <c r="C15" s="17" t="n">
        <v>35</v>
      </c>
      <c r="D15" s="17" t="n">
        <v>148</v>
      </c>
      <c r="E15" s="17" t="n">
        <v>532</v>
      </c>
      <c r="F15" s="17" t="n">
        <v>266</v>
      </c>
      <c r="G15" s="27" t="n">
        <v>100</v>
      </c>
      <c r="H15" s="17" t="n">
        <v>0</v>
      </c>
      <c r="I15" s="27" t="n">
        <f>IF($L15=0, "--", ROUND(H15/$L15*100, 2))</f>
        <v>0</v>
      </c>
      <c r="J15" s="17" t="n">
        <v>0</v>
      </c>
      <c r="K15" s="27" t="n">
        <f>IF($L15=0, "--", ROUND(J15/$L15*100, 2))</f>
        <v>0</v>
      </c>
      <c r="L15" s="17" t="n">
        <v>266</v>
      </c>
      <c r="M15" s="27" t="n">
        <v>1.16</v>
      </c>
      <c r="N15" s="17" t="n">
        <v>217</v>
      </c>
      <c r="O15" s="17" t="n">
        <v>27</v>
      </c>
      <c r="P15" s="17" t="n">
        <v>510</v>
      </c>
      <c r="Q15" s="27" t="n">
        <v>95.8646616541353</v>
      </c>
      <c r="R15" s="17" t="n">
        <v>22</v>
      </c>
      <c r="S15" s="27" t="n">
        <v>4.13533834586466</v>
      </c>
      <c r="T15" s="17" t="n">
        <v>22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298</v>
      </c>
      <c r="C16" s="17" t="n">
        <v>34</v>
      </c>
      <c r="D16" s="17" t="n">
        <v>104</v>
      </c>
      <c r="E16" s="17" t="n">
        <v>436</v>
      </c>
      <c r="F16" s="17" t="n">
        <v>168</v>
      </c>
      <c r="G16" s="27" t="n">
        <v>100</v>
      </c>
      <c r="H16" s="17" t="n">
        <v>0</v>
      </c>
      <c r="I16" s="27" t="n">
        <f>IF($L16=0, "--", ROUND(H16/$L16*100, 2))</f>
        <v>0</v>
      </c>
      <c r="J16" s="17" t="n">
        <v>0</v>
      </c>
      <c r="K16" s="27" t="n">
        <f>IF($L16=0, "--", ROUND(J16/$L16*100, 2))</f>
        <v>0</v>
      </c>
      <c r="L16" s="17" t="n">
        <v>168</v>
      </c>
      <c r="M16" s="27" t="n">
        <v>1.29</v>
      </c>
      <c r="N16" s="17" t="n">
        <v>212</v>
      </c>
      <c r="O16" s="17" t="n">
        <v>7</v>
      </c>
      <c r="P16" s="17" t="n">
        <v>387</v>
      </c>
      <c r="Q16" s="27" t="n">
        <v>88.7614678899082</v>
      </c>
      <c r="R16" s="17" t="n">
        <v>49</v>
      </c>
      <c r="S16" s="27" t="n">
        <v>11.2385321100917</v>
      </c>
      <c r="T16" s="17" t="n">
        <v>49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119</v>
      </c>
      <c r="C17" s="17" t="n">
        <v>13</v>
      </c>
      <c r="D17" s="17" t="n">
        <v>56</v>
      </c>
      <c r="E17" s="17" t="n">
        <v>188</v>
      </c>
      <c r="F17" s="17" t="n">
        <v>82</v>
      </c>
      <c r="G17" s="27" t="n">
        <v>100</v>
      </c>
      <c r="H17" s="17" t="n">
        <v>0</v>
      </c>
      <c r="I17" s="27" t="n">
        <f>IF($L17=0, "--", ROUND(H17/$L17*100, 2))</f>
        <v>0</v>
      </c>
      <c r="J17" s="17" t="n">
        <v>0</v>
      </c>
      <c r="K17" s="27" t="n">
        <f>IF($L17=0, "--", ROUND(J17/$L17*100, 2))</f>
        <v>0</v>
      </c>
      <c r="L17" s="17" t="n">
        <v>82</v>
      </c>
      <c r="M17" s="27" t="n">
        <v>1.24</v>
      </c>
      <c r="N17" s="17" t="n">
        <v>82</v>
      </c>
      <c r="O17" s="17" t="n">
        <v>14</v>
      </c>
      <c r="P17" s="17" t="n">
        <v>178</v>
      </c>
      <c r="Q17" s="27" t="n">
        <v>94.6808510638298</v>
      </c>
      <c r="R17" s="17" t="n">
        <v>10</v>
      </c>
      <c r="S17" s="27" t="n">
        <v>5.31914893617021</v>
      </c>
      <c r="T17" s="17" t="n">
        <v>10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167</v>
      </c>
      <c r="C18" s="17" t="n">
        <v>20</v>
      </c>
      <c r="D18" s="17" t="n">
        <v>62</v>
      </c>
      <c r="E18" s="17" t="n">
        <v>249</v>
      </c>
      <c r="F18" s="17" t="n">
        <v>74</v>
      </c>
      <c r="G18" s="27" t="n">
        <v>100</v>
      </c>
      <c r="H18" s="17" t="n">
        <v>0</v>
      </c>
      <c r="I18" s="27" t="n">
        <f>IF($L18=0, "--", ROUND(H18/$L18*100, 2))</f>
        <v>0</v>
      </c>
      <c r="J18" s="17" t="n">
        <v>0</v>
      </c>
      <c r="K18" s="27" t="n">
        <f>IF($L18=0, "--", ROUND(J18/$L18*100, 2))</f>
        <v>0</v>
      </c>
      <c r="L18" s="17" t="n">
        <v>74</v>
      </c>
      <c r="M18" s="27" t="n">
        <v>0.95</v>
      </c>
      <c r="N18" s="17" t="n">
        <v>137</v>
      </c>
      <c r="O18" s="17" t="n">
        <v>14</v>
      </c>
      <c r="P18" s="17" t="n">
        <v>225</v>
      </c>
      <c r="Q18" s="27" t="n">
        <v>90.3614457831325</v>
      </c>
      <c r="R18" s="17" t="n">
        <v>24</v>
      </c>
      <c r="S18" s="27" t="n">
        <v>9.63855421686747</v>
      </c>
      <c r="T18" s="17" t="n">
        <v>24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145</v>
      </c>
      <c r="C19" s="17" t="n">
        <v>22</v>
      </c>
      <c r="D19" s="17" t="n">
        <v>23</v>
      </c>
      <c r="E19" s="17" t="n">
        <v>190</v>
      </c>
      <c r="F19" s="17" t="n">
        <v>49</v>
      </c>
      <c r="G19" s="27" t="n">
        <v>100</v>
      </c>
      <c r="H19" s="17" t="n">
        <v>0</v>
      </c>
      <c r="I19" s="27" t="n">
        <f>IF($L19=0, "--", ROUND(H19/$L19*100, 2))</f>
        <v>0</v>
      </c>
      <c r="J19" s="17" t="n">
        <v>0</v>
      </c>
      <c r="K19" s="27" t="n">
        <f>IF($L19=0, "--", ROUND(J19/$L19*100, 2))</f>
        <v>0</v>
      </c>
      <c r="L19" s="17" t="n">
        <v>49</v>
      </c>
      <c r="M19" s="27" t="n">
        <v>1.09</v>
      </c>
      <c r="N19" s="17" t="n">
        <v>112</v>
      </c>
      <c r="O19" s="17" t="n">
        <v>13</v>
      </c>
      <c r="P19" s="17" t="n">
        <v>174</v>
      </c>
      <c r="Q19" s="27" t="n">
        <v>91.5789473684211</v>
      </c>
      <c r="R19" s="17" t="n">
        <v>16</v>
      </c>
      <c r="S19" s="27" t="n">
        <v>8.42105263157895</v>
      </c>
      <c r="T19" s="17" t="n">
        <v>16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70</v>
      </c>
      <c r="C20" s="17" t="n">
        <v>21</v>
      </c>
      <c r="D20" s="17" t="n">
        <v>21</v>
      </c>
      <c r="E20" s="17" t="n">
        <v>112</v>
      </c>
      <c r="F20" s="17" t="n">
        <v>17</v>
      </c>
      <c r="G20" s="27" t="n">
        <v>100</v>
      </c>
      <c r="H20" s="17" t="n">
        <v>0</v>
      </c>
      <c r="I20" s="27" t="n">
        <f>IF($L20=0, "--", ROUND(H20/$L20*100, 2))</f>
        <v>0</v>
      </c>
      <c r="J20" s="17" t="n">
        <v>0</v>
      </c>
      <c r="K20" s="27" t="n">
        <f>IF($L20=0, "--", ROUND(J20/$L20*100, 2))</f>
        <v>0</v>
      </c>
      <c r="L20" s="17" t="n">
        <v>17</v>
      </c>
      <c r="M20" s="27" t="n">
        <v>0.71</v>
      </c>
      <c r="N20" s="17" t="n">
        <v>60</v>
      </c>
      <c r="O20" s="17" t="n">
        <v>6</v>
      </c>
      <c r="P20" s="17" t="n">
        <v>83</v>
      </c>
      <c r="Q20" s="27" t="n">
        <v>74.1071428571429</v>
      </c>
      <c r="R20" s="17" t="n">
        <v>29</v>
      </c>
      <c r="S20" s="27" t="n">
        <v>25.8928571428571</v>
      </c>
      <c r="T20" s="17" t="n">
        <v>29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16</v>
      </c>
      <c r="C21" s="17" t="n">
        <v>3</v>
      </c>
      <c r="D21" s="17" t="n">
        <v>9</v>
      </c>
      <c r="E21" s="17" t="n">
        <v>28</v>
      </c>
      <c r="F21" s="17" t="n">
        <v>1</v>
      </c>
      <c r="G21" s="27" t="n">
        <v>100</v>
      </c>
      <c r="H21" s="17" t="n">
        <v>0</v>
      </c>
      <c r="I21" s="27" t="n">
        <f>IF($L21=0, "--", ROUND(H21/$L21*100, 2))</f>
        <v>0</v>
      </c>
      <c r="J21" s="17" t="n">
        <v>0</v>
      </c>
      <c r="K21" s="27" t="n">
        <f>IF($L21=0, "--", ROUND(J21/$L21*100, 2))</f>
        <v>0</v>
      </c>
      <c r="L21" s="17" t="n">
        <v>1</v>
      </c>
      <c r="M21" s="17" t="n">
        <v>0.5</v>
      </c>
      <c r="N21" s="17" t="n">
        <v>13</v>
      </c>
      <c r="O21" s="17" t="n">
        <v>7</v>
      </c>
      <c r="P21" s="17" t="n">
        <v>21</v>
      </c>
      <c r="Q21" s="27" t="n">
        <v>75</v>
      </c>
      <c r="R21" s="17" t="n">
        <v>7</v>
      </c>
      <c r="S21" s="27" t="n">
        <v>25</v>
      </c>
      <c r="T21" s="17" t="n">
        <v>7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26</v>
      </c>
      <c r="C22" s="17" t="n">
        <v>12</v>
      </c>
      <c r="D22" s="17" t="n">
        <v>4</v>
      </c>
      <c r="E22" s="17" t="n">
        <v>42</v>
      </c>
      <c r="F22" s="27" t="n">
        <v>1</v>
      </c>
      <c r="G22" s="27" t="n">
        <v>100</v>
      </c>
      <c r="H22" s="17" t="n">
        <v>0</v>
      </c>
      <c r="I22" s="27" t="n">
        <f>IF($L22=0, "--", ROUND(H22/$L22*100, 2))</f>
        <v>0</v>
      </c>
      <c r="J22" s="17" t="n">
        <v>0</v>
      </c>
      <c r="K22" s="27" t="n">
        <f>IF($L22=0, "--", ROUND(J22/$L22*100, 2))</f>
        <v>0</v>
      </c>
      <c r="L22" s="17" t="n">
        <v>1</v>
      </c>
      <c r="M22" s="17" t="n">
        <v>6</v>
      </c>
      <c r="N22" s="17" t="n">
        <v>21</v>
      </c>
      <c r="O22" s="17" t="n">
        <v>4</v>
      </c>
      <c r="P22" s="17" t="n">
        <v>26</v>
      </c>
      <c r="Q22" s="27" t="n">
        <v>61.9047619047619</v>
      </c>
      <c r="R22" s="17" t="n">
        <v>16</v>
      </c>
      <c r="S22" s="27" t="n">
        <v>38.0952380952381</v>
      </c>
      <c r="T22" s="17" t="n">
        <v>16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8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7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7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7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7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7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7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7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7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7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7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7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7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7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7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7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7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7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7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7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7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7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7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7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7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7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7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7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7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7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7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7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7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7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7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7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7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7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7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7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7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7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7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7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7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7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7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7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7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7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7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7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7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7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7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7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7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7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7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7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7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7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7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7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7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7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7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7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7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7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7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7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7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7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7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7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7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7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7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7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7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7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7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7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7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7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7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7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7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7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7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7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7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7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7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7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7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7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7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7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7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7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7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7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7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7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7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7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7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7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7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7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7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7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7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7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7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7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7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7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7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7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7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7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7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7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7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7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7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7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7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7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7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7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7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7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7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7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7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7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7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7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7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7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7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7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7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7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7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7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7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7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7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7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7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7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7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7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7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7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27:H27"/>
    <mergeCell ref="G29:H29"/>
    <mergeCell ref="B31:N31"/>
    <mergeCell ref="B30:N30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