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<sst xmlns="http://schemas.openxmlformats.org/spreadsheetml/2006/main" count="84">
  <si>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</si>
  <si>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</si>
  <si>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</si>
  <si>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</si>
  <si>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</si>
  <si>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</si>
  <si>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</si>
  <si>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</si>
  <si>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中華民國114年9月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</si>
  <si>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</si>
  <si>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</si>
  <si>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</si>
  <si>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</si>
  <si>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</si>
  <si>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</si>
  <si>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</si>
  <si>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</si>
  <si>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</si>
  <si>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</si>
  <si>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</si>
  <si>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</si>
  <si>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</si>
  <si>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</si>
  <si>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</si>
  <si>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</si>
  <si>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</si>
  <si>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</si>
  <si>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</si>
  <si>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</si>
  <si>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</si>
  <si>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</si>
  <si>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</si>
  <si>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</si>
  <si>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</si>
  <si>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</si>
  <si>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</si>
  <si>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</si>
  <si>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</si>
  <si>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</si>
  <si>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</si>
  <si>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</si>
  <si>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</si>
  <si>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</si>
  <si>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</si>
  <si>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</si>
  <si>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</si>
  <si>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</si>
  <si>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</si>
  <si>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</si>
  <si>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</si>
  <si>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</si>
  <si>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</si>
  <si>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</si>
  <si>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</si>
  <si>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</si>
  <si>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</si>
  <si>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</si>
  <si>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</si>
  <si>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</si>
  <si>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</si>
  <si>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</si>
  <si>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</si>
  <si>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</si>
  <si>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</si>
  <si>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</si>
  <si>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</si>
  <si>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</si>
  <si>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</si>
  <si>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</si>
  <si>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</si>
  <si>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</si>
  <si>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</si>
  <si>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</si>
  <si>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</si>
  <si>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</si>
  <si>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</si>
  <si>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</si>
  <si>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</si>
  <si>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</si>
  <si>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</si>
  <si>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</si>
  <si>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中華民國114年10月21日編製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</si>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</sst>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9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(#,##0);_(* &quot;-&quot;_)" numFmtId="201"/>
    <numFmt formatCode="_-* #,##0.00_-;\-* #,##0.00_-;_-* &quot;-&quot;??_-;_-@_-" numFmtId="202"/>
    <numFmt formatCode="_(* #,##0_);_(* \(#,##0\);_(* &quot;-&quot;_);_(@_)" numFmtId="203"/>
    <numFmt formatCode="#,##0_ " numFmtId="204"/>
    <numFmt formatCode="#,##0.00_ " numFmtId="205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vertical="center" wrapText="true"/>
    </xf>
    <xf numFmtId="200" fontId="1" borderId="5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1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 wrapText="true"/>
    </xf>
    <xf numFmtId="200" fontId="1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2" fontId="1" borderId="0" xfId="0" applyNumberFormat="true" applyFont="true">
      <alignment horizontal="right" vertical="center"/>
    </xf>
    <xf numFmtId="203" fontId="4" borderId="0" xfId="0" applyNumberFormat="true" applyFont="true">
      <alignment horizontal="right" vertical="center"/>
    </xf>
    <xf numFmtId="202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6" borderId="0" xfId="0" applyFont="true"/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1" fontId="1" borderId="10" xfId="0" applyNumberFormat="true" applyFont="true" applyBorder="true">
      <alignment horizontal="right" vertical="center"/>
    </xf>
    <xf numFmtId="204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1" fontId="1" borderId="2" xfId="0" applyNumberFormat="true" applyFont="true" applyBorder="true">
      <alignment horizontal="right" vertical="center"/>
    </xf>
    <xf numFmtId="204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2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205" fontId="1" borderId="0" xfId="0" applyNumberFormat="true" applyFont="true">
      <alignment horizontal="right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2" sqref="K42:K42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9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9"/>
      <c r="S1" s="1" t="s">
        <v>42</v>
      </c>
      <c r="T1" s="1" t="s">
        <v>46</v>
      </c>
      <c r="U1" s="6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5"/>
      <c r="G2" s="35"/>
      <c r="H2" s="40"/>
      <c r="I2" s="1" t="s">
        <v>43</v>
      </c>
      <c r="J2" s="46" t="s">
        <v>47</v>
      </c>
      <c r="K2" s="1" t="s">
        <v>1</v>
      </c>
      <c r="L2" s="13" t="s">
        <v>7</v>
      </c>
      <c r="M2" s="20"/>
      <c r="N2" s="26"/>
      <c r="O2" s="26"/>
      <c r="P2" s="35"/>
      <c r="Q2" s="35"/>
      <c r="R2" s="40"/>
      <c r="S2" s="1" t="s">
        <v>43</v>
      </c>
      <c r="T2" s="46" t="s">
        <v>47</v>
      </c>
      <c r="U2" s="6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7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7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2" t="s">
        <v>44</v>
      </c>
      <c r="J5" s="48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2" t="s">
        <v>83</v>
      </c>
      <c r="T5" s="48" t="s">
        <v>49</v>
      </c>
      <c r="U5" s="6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2"/>
      <c r="J6" s="48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2"/>
      <c r="T6" s="48"/>
      <c r="U6" s="70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1"/>
      <c r="F7" s="31"/>
      <c r="G7" s="31"/>
      <c r="H7" s="31"/>
      <c r="I7" s="31"/>
      <c r="J7" s="31"/>
      <c r="K7" s="5"/>
      <c r="L7" s="14" t="s">
        <v>65</v>
      </c>
      <c r="M7" s="54"/>
      <c r="N7" s="57" t="n">
        <v>1541803000</v>
      </c>
      <c r="O7" s="62" t="n">
        <v>131765000</v>
      </c>
      <c r="P7" s="62" t="n">
        <v>1153565000</v>
      </c>
      <c r="Q7" s="62" t="n">
        <v>87849593</v>
      </c>
      <c r="R7" s="62" t="n">
        <v>963895632</v>
      </c>
      <c r="S7" s="65" t="n">
        <f>IF(ISNUMBER(R7/N7*100), R7/N7*100, "-")</f>
        <v>62.5174313449902</v>
      </c>
      <c r="T7" s="31"/>
      <c r="U7" s="70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2" t="n">
        <f>SUM(E9:E18)</f>
        <v>14719201000</v>
      </c>
      <c r="F8" s="32" t="n">
        <f>SUM(F9:F18)</f>
        <v>130784060000</v>
      </c>
      <c r="G8" s="32" t="n">
        <f>SUM(G9:G18)</f>
        <v>19515647577</v>
      </c>
      <c r="H8" s="32" t="n">
        <f>SUM(H9:H18)</f>
        <v>126761433337</v>
      </c>
      <c r="I8" s="43" t="n">
        <f>IF(ISNUMBER(H8/D8*100), H8/D8*100, "-")</f>
        <v>69.8681077653439</v>
      </c>
      <c r="J8" s="49"/>
      <c r="K8" s="6"/>
      <c r="L8" s="15" t="s">
        <v>66</v>
      </c>
      <c r="M8" s="55"/>
      <c r="N8" s="29" t="n">
        <v>164492000</v>
      </c>
      <c r="O8" s="33" t="n">
        <v>17332000</v>
      </c>
      <c r="P8" s="33" t="n">
        <v>144373000</v>
      </c>
      <c r="Q8" s="33" t="n">
        <v>9290499</v>
      </c>
      <c r="R8" s="33" t="n">
        <v>110567921</v>
      </c>
      <c r="S8" s="43" t="n">
        <f>IF(ISNUMBER(R8/N8*100), R8/N8*100, "-")</f>
        <v>67.2178105926124</v>
      </c>
      <c r="T8" s="49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9" t="n">
        <v>94225045000</v>
      </c>
      <c r="E9" s="33" t="n">
        <v>5508607000</v>
      </c>
      <c r="F9" s="33" t="n">
        <v>71013036000</v>
      </c>
      <c r="G9" s="33" t="n">
        <v>7042838022</v>
      </c>
      <c r="H9" s="33" t="n">
        <v>69498969282</v>
      </c>
      <c r="I9" s="43" t="n">
        <f>IF(ISNUMBER(H9/D9*100), H9/D9*100, "-")</f>
        <v>73.7584888200372</v>
      </c>
      <c r="J9" s="49"/>
      <c r="K9" s="6"/>
      <c r="L9" s="15" t="s">
        <v>67</v>
      </c>
      <c r="M9" s="55"/>
      <c r="N9" s="29" t="n">
        <v>314967000</v>
      </c>
      <c r="O9" s="33" t="n">
        <v>19893000</v>
      </c>
      <c r="P9" s="33" t="n">
        <v>193261000</v>
      </c>
      <c r="Q9" s="33" t="n">
        <v>6991494</v>
      </c>
      <c r="R9" s="33" t="n">
        <v>155028300</v>
      </c>
      <c r="S9" s="43" t="n">
        <f>IF(ISNUMBER(R9/N9*100), R9/N9*100, "-")</f>
        <v>49.2204897655945</v>
      </c>
      <c r="T9" s="49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9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4" t="s">
        <v>45</v>
      </c>
      <c r="J10" s="49"/>
      <c r="K10" s="6"/>
      <c r="L10" s="15" t="s">
        <v>68</v>
      </c>
      <c r="M10" s="55"/>
      <c r="N10" s="29" t="n">
        <v>956380000</v>
      </c>
      <c r="O10" s="33" t="n">
        <v>60735000</v>
      </c>
      <c r="P10" s="33" t="n">
        <v>756987000</v>
      </c>
      <c r="Q10" s="33" t="n">
        <v>60957536</v>
      </c>
      <c r="R10" s="33" t="n">
        <v>716128053</v>
      </c>
      <c r="S10" s="43" t="n">
        <f>IF(ISNUMBER(R10/N10*100), R10/N10*100, "-")</f>
        <v>74.8790285242268</v>
      </c>
      <c r="T10" s="49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9" t="n">
        <v>3008983000</v>
      </c>
      <c r="E11" s="33" t="n">
        <v>230901000</v>
      </c>
      <c r="F11" s="33" t="n">
        <v>2308347000</v>
      </c>
      <c r="G11" s="33" t="n">
        <v>241473233</v>
      </c>
      <c r="H11" s="33" t="n">
        <v>2251828305</v>
      </c>
      <c r="I11" s="43" t="n">
        <f>IF(ISNUMBER(H11/D11*100), H11/D11*100, "-")</f>
        <v>74.8368570045095</v>
      </c>
      <c r="J11" s="50"/>
      <c r="K11" s="6"/>
      <c r="L11" s="15" t="s">
        <v>69</v>
      </c>
      <c r="M11" s="55"/>
      <c r="N11" s="29" t="n">
        <v>4998558000</v>
      </c>
      <c r="O11" s="33" t="n">
        <v>514872000</v>
      </c>
      <c r="P11" s="33" t="n">
        <v>3565450000</v>
      </c>
      <c r="Q11" s="33" t="n">
        <v>240423228</v>
      </c>
      <c r="R11" s="33" t="n">
        <v>1878012971</v>
      </c>
      <c r="S11" s="43" t="n">
        <f>IF(ISNUMBER(R11/N11*100), R11/N11*100, "-")</f>
        <v>37.571094923776</v>
      </c>
      <c r="T11" s="50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9" t="n">
        <v>5346887000</v>
      </c>
      <c r="E12" s="33" t="n">
        <v>1286654000</v>
      </c>
      <c r="F12" s="33" t="n">
        <v>4448815000</v>
      </c>
      <c r="G12" s="33" t="n">
        <v>1244554715</v>
      </c>
      <c r="H12" s="33" t="n">
        <v>4585124487</v>
      </c>
      <c r="I12" s="43" t="n">
        <f>IF(ISNUMBER(H12/D12*100), H12/D12*100, "-")</f>
        <v>85.7531585574934</v>
      </c>
      <c r="J12" s="50"/>
      <c r="K12" s="6"/>
      <c r="L12" s="15" t="s">
        <v>70</v>
      </c>
      <c r="M12" s="55"/>
      <c r="N12" s="29" t="n">
        <v>1914065000</v>
      </c>
      <c r="O12" s="33" t="n">
        <v>49088000</v>
      </c>
      <c r="P12" s="33" t="n">
        <v>1617874000</v>
      </c>
      <c r="Q12" s="33" t="n">
        <v>48249158</v>
      </c>
      <c r="R12" s="33" t="n">
        <v>849771353</v>
      </c>
      <c r="S12" s="43" t="n">
        <f>IF(ISNUMBER(R12/N12*100), R12/N12*100, "-")</f>
        <v>44.3961596393017</v>
      </c>
      <c r="T12" s="50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9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4" t="s">
        <v>45</v>
      </c>
      <c r="J13" s="50"/>
      <c r="K13" s="53"/>
      <c r="L13" s="15" t="s">
        <v>71</v>
      </c>
      <c r="M13" s="55"/>
      <c r="N13" s="29" t="n">
        <v>347268000</v>
      </c>
      <c r="O13" s="33" t="n">
        <v>18799000</v>
      </c>
      <c r="P13" s="33" t="n">
        <v>186974000</v>
      </c>
      <c r="Q13" s="33" t="n">
        <v>16862934</v>
      </c>
      <c r="R13" s="33" t="n">
        <v>138583153</v>
      </c>
      <c r="S13" s="43" t="n">
        <f>IF(ISNUMBER(R13/N13*100), R13/N13*100, "-")</f>
        <v>39.9066867664167</v>
      </c>
      <c r="T13" s="50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9" t="n">
        <v>757380000</v>
      </c>
      <c r="E14" s="33" t="n">
        <v>25579000</v>
      </c>
      <c r="F14" s="33" t="n">
        <v>598954000</v>
      </c>
      <c r="G14" s="33" t="n">
        <v>44825058</v>
      </c>
      <c r="H14" s="33" t="n">
        <v>708221979</v>
      </c>
      <c r="I14" s="43" t="n">
        <f>IF(ISNUMBER(H14/D14*100), H14/D14*100, "-")</f>
        <v>93.5094640735166</v>
      </c>
      <c r="J14" s="49"/>
      <c r="K14" s="6"/>
      <c r="L14" s="15" t="s">
        <v>72</v>
      </c>
      <c r="M14" s="56"/>
      <c r="N14" s="29" t="n">
        <v>6441843000</v>
      </c>
      <c r="O14" s="33" t="n">
        <v>201812000</v>
      </c>
      <c r="P14" s="33" t="n">
        <v>3415737000</v>
      </c>
      <c r="Q14" s="33" t="n">
        <v>174074984</v>
      </c>
      <c r="R14" s="33" t="n">
        <v>2576445954</v>
      </c>
      <c r="S14" s="43" t="n">
        <f>IF(ISNUMBER(R14/N14*100), R14/N14*100, "-")</f>
        <v>39.9954788404499</v>
      </c>
      <c r="T14" s="49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9" t="n">
        <v>13704921000</v>
      </c>
      <c r="E15" s="33" t="n">
        <v>0</v>
      </c>
      <c r="F15" s="33" t="n">
        <v>4921000</v>
      </c>
      <c r="G15" s="33" t="n">
        <v>0</v>
      </c>
      <c r="H15" s="33" t="n">
        <v>4921000</v>
      </c>
      <c r="I15" s="43" t="n">
        <f>IF(ISNUMBER(H15/D15*100), H15/D15*100, "-")</f>
        <v>0.035906810407736</v>
      </c>
      <c r="J15" s="49"/>
      <c r="K15" s="11"/>
      <c r="L15" s="49" t="s">
        <v>73</v>
      </c>
      <c r="M15" s="55"/>
      <c r="N15" s="29" t="n">
        <v>0</v>
      </c>
      <c r="O15" s="33" t="n">
        <v>0</v>
      </c>
      <c r="P15" s="33" t="n">
        <v>0</v>
      </c>
      <c r="Q15" s="33" t="n">
        <v>0</v>
      </c>
      <c r="R15" s="33" t="n">
        <v>0</v>
      </c>
      <c r="S15" s="44" t="s">
        <v>45</v>
      </c>
      <c r="T15" s="49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9" t="n">
        <v>53031180000</v>
      </c>
      <c r="E16" s="33" t="n">
        <v>4266708000</v>
      </c>
      <c r="F16" s="33" t="n">
        <v>44654012000</v>
      </c>
      <c r="G16" s="33" t="n">
        <v>7568288363</v>
      </c>
      <c r="H16" s="33" t="n">
        <v>41254789120</v>
      </c>
      <c r="I16" s="43" t="n">
        <f>IF(ISNUMBER(H16/D16*100), H16/D16*100, "-")</f>
        <v>77.7934587161741</v>
      </c>
      <c r="J16" s="49"/>
      <c r="K16" s="11"/>
      <c r="L16" s="49" t="s">
        <v>74</v>
      </c>
      <c r="M16" s="22"/>
      <c r="N16" s="29" t="n">
        <v>192485000</v>
      </c>
      <c r="O16" s="33" t="n">
        <v>0</v>
      </c>
      <c r="P16" s="33" t="n">
        <v>0</v>
      </c>
      <c r="Q16" s="33" t="n">
        <v>0</v>
      </c>
      <c r="R16" s="33" t="n">
        <v>0</v>
      </c>
      <c r="S16" s="66" t="n">
        <f>IF(ISNUMBER(R16/N16*100), R16/N16*100, "-")</f>
        <v>0</v>
      </c>
      <c r="T16" s="49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9" t="n">
        <v>636340000</v>
      </c>
      <c r="E17" s="33" t="n">
        <v>1580000</v>
      </c>
      <c r="F17" s="33" t="n">
        <v>363394000</v>
      </c>
      <c r="G17" s="33" t="n">
        <v>65518379</v>
      </c>
      <c r="H17" s="33" t="n">
        <v>325538532</v>
      </c>
      <c r="I17" s="43" t="n">
        <f>IF(ISNUMBER(H17/D17*100), H17/D17*100, "-")</f>
        <v>51.1579551811924</v>
      </c>
      <c r="J17" s="49"/>
      <c r="K17" s="6" t="s">
        <v>51</v>
      </c>
      <c r="L17" s="15"/>
      <c r="M17" s="22"/>
      <c r="N17" s="58" t="n">
        <f>N18-N19+N20</f>
        <v>9379802000</v>
      </c>
      <c r="O17" s="32" t="n">
        <f>O18-O19+O20</f>
        <v>0</v>
      </c>
      <c r="P17" s="32" t="n">
        <f>P18-P19+P20</f>
        <v>0</v>
      </c>
      <c r="Q17" s="32" t="n">
        <f>Q18-Q19+Q20</f>
        <v>2000000000</v>
      </c>
      <c r="R17" s="63" t="n">
        <f>R18-R19+R20</f>
        <v>-7900000000</v>
      </c>
      <c r="S17" s="67" t="n">
        <f>IF(ISNUMBER(R17/N17*100), R17/N17*100, "-")</f>
        <v>-84.2235262535392</v>
      </c>
      <c r="T17" s="49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9" t="n">
        <v>10718871000</v>
      </c>
      <c r="E18" s="33" t="n">
        <v>3399172000</v>
      </c>
      <c r="F18" s="33" t="n">
        <v>7392581000</v>
      </c>
      <c r="G18" s="33" t="n">
        <v>3308149807</v>
      </c>
      <c r="H18" s="33" t="n">
        <v>8132040632</v>
      </c>
      <c r="I18" s="43" t="n">
        <f>IF(ISNUMBER(H18/D18*100), H18/D18*100, "-")</f>
        <v>75.8665780379296</v>
      </c>
      <c r="J18" s="49"/>
      <c r="K18" s="11"/>
      <c r="L18" s="15" t="s">
        <v>75</v>
      </c>
      <c r="M18" s="22"/>
      <c r="N18" s="29" t="n">
        <v>127379802000</v>
      </c>
      <c r="O18" s="32" t="n">
        <v>0</v>
      </c>
      <c r="P18" s="32" t="n">
        <v>0</v>
      </c>
      <c r="Q18" s="33" t="n">
        <v>2000000000</v>
      </c>
      <c r="R18" s="33" t="n">
        <v>36500000000</v>
      </c>
      <c r="S18" s="43" t="n">
        <f>IF(ISNUMBER(R18/N18*100), R18/N18*100, "-")</f>
        <v>28.6544643867479</v>
      </c>
      <c r="T18" s="49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2" t="n">
        <f>SUM(E20:E37, O7:O16)</f>
        <v>15341005000</v>
      </c>
      <c r="F19" s="32" t="n">
        <f>SUM(F20:F37, P7:P16)</f>
        <v>152139321000</v>
      </c>
      <c r="G19" s="32" t="n">
        <f>SUM(G20:G37, Q7:Q16)</f>
        <v>13722532319</v>
      </c>
      <c r="H19" s="32" t="n">
        <f>SUM(H20:H37, R7:R16)</f>
        <v>124598938247</v>
      </c>
      <c r="I19" s="43" t="n">
        <f>IF(ISNUMBER(H19/D19*100), H19/D19*100, "-")</f>
        <v>65.3002065778633</v>
      </c>
      <c r="J19" s="50"/>
      <c r="K19" s="6"/>
      <c r="L19" s="15" t="s">
        <v>76</v>
      </c>
      <c r="M19" s="23"/>
      <c r="N19" s="29" t="n">
        <v>118000000000</v>
      </c>
      <c r="O19" s="32" t="n">
        <v>0</v>
      </c>
      <c r="P19" s="32" t="n">
        <v>0</v>
      </c>
      <c r="Q19" s="33" t="n">
        <v>0</v>
      </c>
      <c r="R19" s="33" t="n">
        <v>44400000000</v>
      </c>
      <c r="S19" s="43" t="n">
        <f>IF(ISNUMBER(R19/N19*100), R19/N19*100, "-")</f>
        <v>37.6271186440678</v>
      </c>
      <c r="T19" s="50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9" t="n">
        <v>942984000</v>
      </c>
      <c r="E20" s="33" t="n">
        <v>79954000</v>
      </c>
      <c r="F20" s="33" t="n">
        <v>784086000</v>
      </c>
      <c r="G20" s="33" t="n">
        <v>57210052</v>
      </c>
      <c r="H20" s="33" t="n">
        <v>622797962</v>
      </c>
      <c r="I20" s="43" t="n">
        <f>IF(ISNUMBER(H20/D20*100), H20/D20*100, "-")</f>
        <v>66.0454431888558</v>
      </c>
      <c r="J20" s="49"/>
      <c r="K20" s="6"/>
      <c r="L20" s="15" t="s">
        <v>77</v>
      </c>
      <c r="M20" s="22"/>
      <c r="N20" s="29" t="n">
        <v>0</v>
      </c>
      <c r="O20" s="32" t="n">
        <v>0</v>
      </c>
      <c r="P20" s="32" t="n">
        <v>0</v>
      </c>
      <c r="Q20" s="33" t="n">
        <v>0</v>
      </c>
      <c r="R20" s="33" t="n">
        <v>0</v>
      </c>
      <c r="S20" s="44" t="s">
        <v>45</v>
      </c>
      <c r="T20" s="49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9" t="n">
        <v>8925416000</v>
      </c>
      <c r="E21" s="33" t="n">
        <v>1275537000</v>
      </c>
      <c r="F21" s="33" t="n">
        <v>7553523000</v>
      </c>
      <c r="G21" s="33" t="n">
        <v>471080907</v>
      </c>
      <c r="H21" s="33" t="n">
        <v>4830343775</v>
      </c>
      <c r="I21" s="43" t="n">
        <f>IF(ISNUMBER(H21/D21*100), H21/D21*100, "-")</f>
        <v>54.1189763591971</v>
      </c>
      <c r="J21" s="49"/>
      <c r="K21" s="9" t="s">
        <v>52</v>
      </c>
      <c r="L21" s="18"/>
      <c r="M21" s="22"/>
      <c r="N21" s="28" t="n">
        <f>D8-D19-N19+N18+N20</f>
        <v>0</v>
      </c>
      <c r="O21" s="63" t="n">
        <f>E8-E19-O19+O18+O20</f>
        <v>-621804000</v>
      </c>
      <c r="P21" s="63" t="n">
        <f>F8-F19-P19+P18+P20</f>
        <v>-21355261000</v>
      </c>
      <c r="Q21" s="63" t="n">
        <f>G8-G19-Q19+Q18+Q20</f>
        <v>7793115258</v>
      </c>
      <c r="R21" s="63" t="n">
        <f>H8-H19-R19+R18+R20</f>
        <v>-5737504910</v>
      </c>
      <c r="S21" s="44" t="s">
        <v>45</v>
      </c>
      <c r="T21" s="49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9" t="n">
        <v>2091727000</v>
      </c>
      <c r="E22" s="33" t="n">
        <v>191973000</v>
      </c>
      <c r="F22" s="33" t="n">
        <v>1727768000</v>
      </c>
      <c r="G22" s="33" t="n">
        <v>145896357</v>
      </c>
      <c r="H22" s="33" t="n">
        <v>1452009171</v>
      </c>
      <c r="I22" s="43" t="n">
        <f>IF(ISNUMBER(H22/D22*100), H22/D22*100, "-")</f>
        <v>69.4167628471593</v>
      </c>
      <c r="J22" s="49"/>
      <c r="K22" s="6" t="s">
        <v>53</v>
      </c>
      <c r="L22" s="15"/>
      <c r="M22" s="22"/>
      <c r="N22" s="59"/>
      <c r="O22" s="64"/>
      <c r="P22" s="64"/>
      <c r="Q22" s="64"/>
      <c r="R22" s="64"/>
      <c r="S22" s="64"/>
      <c r="T22" s="49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9" t="n">
        <v>2402227000</v>
      </c>
      <c r="E23" s="33" t="n">
        <v>15926000</v>
      </c>
      <c r="F23" s="33" t="n">
        <v>1208166000</v>
      </c>
      <c r="G23" s="33" t="n">
        <v>16876257</v>
      </c>
      <c r="H23" s="33" t="n">
        <v>957695673</v>
      </c>
      <c r="I23" s="43" t="n">
        <f>IF(ISNUMBER(H23/D23*100), H23/D23*100, "-")</f>
        <v>39.866993127627</v>
      </c>
      <c r="J23" s="49"/>
      <c r="K23" s="9" t="s">
        <v>54</v>
      </c>
      <c r="L23" s="15"/>
      <c r="M23" s="22"/>
      <c r="N23" s="29" t="n">
        <v>0</v>
      </c>
      <c r="O23" s="32" t="n">
        <v>0</v>
      </c>
      <c r="P23" s="32" t="n">
        <v>0</v>
      </c>
      <c r="Q23" s="33" t="n">
        <v>0</v>
      </c>
      <c r="R23" s="32" t="n">
        <v>0</v>
      </c>
      <c r="S23" s="44" t="s">
        <v>45</v>
      </c>
      <c r="T23" s="49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9" t="n">
        <v>66714552000</v>
      </c>
      <c r="E24" s="33" t="n">
        <v>3769286000</v>
      </c>
      <c r="F24" s="33" t="n">
        <v>59287244000</v>
      </c>
      <c r="G24" s="33" t="n">
        <v>5499319592</v>
      </c>
      <c r="H24" s="33" t="n">
        <v>56948586781</v>
      </c>
      <c r="I24" s="43" t="n">
        <f>IF(ISNUMBER(H24/D24*100), H24/D24*100, "-")</f>
        <v>85.3615666653956</v>
      </c>
      <c r="J24" s="49"/>
      <c r="K24" s="9" t="s">
        <v>55</v>
      </c>
      <c r="L24" s="15"/>
      <c r="M24" s="22"/>
      <c r="N24" s="29" t="n">
        <v>0</v>
      </c>
      <c r="O24" s="32" t="n">
        <v>0</v>
      </c>
      <c r="P24" s="32" t="n">
        <v>0</v>
      </c>
      <c r="Q24" s="33" t="n">
        <v>0</v>
      </c>
      <c r="R24" s="32" t="n">
        <v>0</v>
      </c>
      <c r="S24" s="44" t="s">
        <v>45</v>
      </c>
      <c r="T24" s="49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9" t="n">
        <v>1365092000</v>
      </c>
      <c r="E25" s="33" t="n">
        <v>57080000</v>
      </c>
      <c r="F25" s="33" t="n">
        <v>864004000</v>
      </c>
      <c r="G25" s="33" t="n">
        <v>60244746</v>
      </c>
      <c r="H25" s="33" t="n">
        <v>540464940</v>
      </c>
      <c r="I25" s="43" t="n">
        <f>IF(ISNUMBER(H25/D25*100), H25/D25*100, "-")</f>
        <v>39.5918326383863</v>
      </c>
      <c r="J25" s="50"/>
      <c r="K25" s="6" t="s">
        <v>56</v>
      </c>
      <c r="L25" s="15"/>
      <c r="M25" s="23"/>
      <c r="N25" s="28" t="n">
        <f>N26</f>
        <v>0</v>
      </c>
      <c r="O25" s="32" t="n">
        <f>O26</f>
        <v>0</v>
      </c>
      <c r="P25" s="32" t="n">
        <f>P26</f>
        <v>0</v>
      </c>
      <c r="Q25" s="32" t="n">
        <f>Q26</f>
        <v>0</v>
      </c>
      <c r="R25" s="32" t="n">
        <f>R26</f>
        <v>0</v>
      </c>
      <c r="S25" s="44" t="s">
        <v>45</v>
      </c>
      <c r="T25" s="50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9" t="n">
        <v>13347859000</v>
      </c>
      <c r="E26" s="33" t="n">
        <v>615343000</v>
      </c>
      <c r="F26" s="33" t="n">
        <v>8679382000</v>
      </c>
      <c r="G26" s="33" t="n">
        <v>2308167795</v>
      </c>
      <c r="H26" s="33" t="n">
        <v>5550433501</v>
      </c>
      <c r="I26" s="43" t="n">
        <f>IF(ISNUMBER(H26/D26*100), H26/D26*100, "-")</f>
        <v>41.5829497524659</v>
      </c>
      <c r="J26" s="50"/>
      <c r="K26" s="6"/>
      <c r="L26" s="15" t="s">
        <v>75</v>
      </c>
      <c r="M26" s="23"/>
      <c r="N26" s="29" t="n">
        <v>0</v>
      </c>
      <c r="O26" s="32" t="n">
        <v>0</v>
      </c>
      <c r="P26" s="32" t="n">
        <v>0</v>
      </c>
      <c r="Q26" s="33" t="n">
        <v>0</v>
      </c>
      <c r="R26" s="32" t="n">
        <v>0</v>
      </c>
      <c r="S26" s="44" t="s">
        <v>45</v>
      </c>
      <c r="T26" s="50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9" t="n">
        <v>13798068000</v>
      </c>
      <c r="E27" s="33" t="n">
        <v>3322041000</v>
      </c>
      <c r="F27" s="33" t="n">
        <v>11876603000</v>
      </c>
      <c r="G27" s="33" t="n">
        <v>902211319</v>
      </c>
      <c r="H27" s="33" t="n">
        <v>7321897790</v>
      </c>
      <c r="I27" s="43" t="n">
        <f>IF(ISNUMBER(H27/D27*100), H27/D27*100, "-")</f>
        <v>53.0646594146369</v>
      </c>
      <c r="J27" s="50"/>
      <c r="K27" s="6" t="s">
        <v>57</v>
      </c>
      <c r="L27" s="15"/>
      <c r="M27" s="23"/>
      <c r="N27" s="28" t="n">
        <v>0</v>
      </c>
      <c r="O27" s="32" t="n">
        <v>0</v>
      </c>
      <c r="P27" s="32" t="n">
        <v>0</v>
      </c>
      <c r="Q27" s="32" t="n">
        <v>0</v>
      </c>
      <c r="R27" s="32" t="n">
        <v>0</v>
      </c>
      <c r="S27" s="44" t="s">
        <v>45</v>
      </c>
      <c r="T27" s="50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9" t="n">
        <v>1160278000</v>
      </c>
      <c r="E28" s="33" t="n">
        <v>57200000</v>
      </c>
      <c r="F28" s="33" t="n">
        <v>787072000</v>
      </c>
      <c r="G28" s="33" t="n">
        <v>38803878</v>
      </c>
      <c r="H28" s="33" t="n">
        <v>549064301</v>
      </c>
      <c r="I28" s="43" t="n">
        <f>IF(ISNUMBER(H28/D28*100), H28/D28*100, "-")</f>
        <v>47.3217884851734</v>
      </c>
      <c r="J28" s="49"/>
      <c r="K28" s="9" t="s">
        <v>58</v>
      </c>
      <c r="L28" s="15"/>
      <c r="M28" s="22"/>
      <c r="N28" s="59"/>
      <c r="O28" s="64"/>
      <c r="P28" s="64"/>
      <c r="Q28" s="64"/>
      <c r="R28" s="64"/>
      <c r="S28" s="64"/>
      <c r="T28" s="49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9" t="n">
        <v>2634095000</v>
      </c>
      <c r="E29" s="33" t="n">
        <v>217405000</v>
      </c>
      <c r="F29" s="33" t="n">
        <v>1690288000</v>
      </c>
      <c r="G29" s="33" t="n">
        <v>174786204</v>
      </c>
      <c r="H29" s="33" t="n">
        <v>1306860618</v>
      </c>
      <c r="I29" s="43" t="n">
        <f>IF(ISNUMBER(H29/D29*100), H29/D29*100, "-")</f>
        <v>49.6132682382374</v>
      </c>
      <c r="J29" s="49"/>
      <c r="K29" s="9" t="s">
        <v>59</v>
      </c>
      <c r="L29" s="15"/>
      <c r="M29" s="22"/>
      <c r="N29" s="29" t="n">
        <v>21378401986</v>
      </c>
      <c r="O29" s="32" t="n">
        <v>407780828</v>
      </c>
      <c r="P29" s="32" t="n">
        <v>7997696445</v>
      </c>
      <c r="Q29" s="33" t="n">
        <v>391186816</v>
      </c>
      <c r="R29" s="32" t="n">
        <v>6959423880</v>
      </c>
      <c r="S29" s="43" t="n">
        <f>IF(ISNUMBER(R29/N29*100), R29/N29*100, "-")</f>
        <v>32.5535270810115</v>
      </c>
      <c r="T29" s="49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9" t="n">
        <v>838751000</v>
      </c>
      <c r="E30" s="33" t="n">
        <v>87825000</v>
      </c>
      <c r="F30" s="33" t="n">
        <v>567940000</v>
      </c>
      <c r="G30" s="33" t="n">
        <v>48328846</v>
      </c>
      <c r="H30" s="33" t="n">
        <v>413399382</v>
      </c>
      <c r="I30" s="43" t="n">
        <f>IF(ISNUMBER(H30/D30*100), H30/D30*100, "-")</f>
        <v>49.2874979582737</v>
      </c>
      <c r="J30" s="49"/>
      <c r="K30" s="9" t="s">
        <v>60</v>
      </c>
      <c r="L30" s="15"/>
      <c r="M30" s="22"/>
      <c r="N30" s="29" t="n">
        <v>23305883641</v>
      </c>
      <c r="O30" s="32" t="n">
        <v>608380576</v>
      </c>
      <c r="P30" s="32" t="n">
        <v>18632429051</v>
      </c>
      <c r="Q30" s="33" t="n">
        <v>1069131598</v>
      </c>
      <c r="R30" s="32" t="n">
        <v>8309842893</v>
      </c>
      <c r="S30" s="43" t="n">
        <f>IF(ISNUMBER(R30/N30*100), R30/N30*100, "-")</f>
        <v>35.6555581457603</v>
      </c>
      <c r="T30" s="49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9" t="n">
        <v>22317906000</v>
      </c>
      <c r="E31" s="33" t="n">
        <v>1628581000</v>
      </c>
      <c r="F31" s="33" t="n">
        <v>16840213000</v>
      </c>
      <c r="G31" s="33" t="n">
        <v>1013863018</v>
      </c>
      <c r="H31" s="33" t="n">
        <v>12167466811</v>
      </c>
      <c r="I31" s="43" t="n">
        <f>IF(ISNUMBER(H31/D31*100), H31/D31*100, "-")</f>
        <v>54.5188549992101</v>
      </c>
      <c r="J31" s="50"/>
      <c r="K31" s="9" t="s">
        <v>61</v>
      </c>
      <c r="L31" s="15"/>
      <c r="M31" s="23"/>
      <c r="N31" s="28" t="n">
        <f>N32</f>
        <v>30871574112</v>
      </c>
      <c r="O31" s="32" t="n">
        <f>O32</f>
        <v>0</v>
      </c>
      <c r="P31" s="32" t="n">
        <f>P32</f>
        <v>0</v>
      </c>
      <c r="Q31" s="32" t="n">
        <f>Q32</f>
        <v>0</v>
      </c>
      <c r="R31" s="32" t="n">
        <f>R32</f>
        <v>0</v>
      </c>
      <c r="S31" s="32" t="n">
        <v>0</v>
      </c>
      <c r="T31" s="50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9" t="n">
        <v>536400000</v>
      </c>
      <c r="E32" s="33" t="n">
        <v>38824000</v>
      </c>
      <c r="F32" s="33" t="n">
        <v>437913000</v>
      </c>
      <c r="G32" s="33" t="n">
        <v>33158004</v>
      </c>
      <c r="H32" s="33" t="n">
        <v>354605449</v>
      </c>
      <c r="I32" s="43" t="n">
        <f>IF(ISNUMBER(H32/D32*100), H32/D32*100, "-")</f>
        <v>66.1083983967189</v>
      </c>
      <c r="J32" s="49"/>
      <c r="K32" s="6"/>
      <c r="L32" s="15" t="s">
        <v>75</v>
      </c>
      <c r="M32" s="22"/>
      <c r="N32" s="29" t="n">
        <v>30871574112</v>
      </c>
      <c r="O32" s="32" t="n">
        <v>0</v>
      </c>
      <c r="P32" s="32" t="n">
        <v>0</v>
      </c>
      <c r="Q32" s="33" t="n">
        <v>0</v>
      </c>
      <c r="R32" s="32" t="n">
        <v>0</v>
      </c>
      <c r="S32" s="32" t="n">
        <f>IF(ISNUMBER(R32/N32*100), R32/N32*100, "-")</f>
        <v>0</v>
      </c>
      <c r="T32" s="49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9" t="n">
        <v>11910145000</v>
      </c>
      <c r="E33" s="33" t="n">
        <v>821773000</v>
      </c>
      <c r="F33" s="33" t="n">
        <v>10020459000</v>
      </c>
      <c r="G33" s="33" t="n">
        <v>831081710</v>
      </c>
      <c r="H33" s="33" t="n">
        <v>9039273067</v>
      </c>
      <c r="I33" s="43" t="n">
        <f>IF(ISNUMBER(H33/D33*100), H33/D33*100, "-")</f>
        <v>75.8955753015601</v>
      </c>
      <c r="J33" s="49"/>
      <c r="K33" s="11"/>
      <c r="L33" s="18"/>
      <c r="M33" s="22"/>
      <c r="N33" s="60"/>
      <c r="O33" s="49"/>
      <c r="P33" s="49"/>
      <c r="Q33" s="49"/>
      <c r="R33" s="49"/>
      <c r="S33" s="49"/>
      <c r="T33" s="49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9" t="n">
        <v>3906364000</v>
      </c>
      <c r="E34" s="33" t="n">
        <v>265662000</v>
      </c>
      <c r="F34" s="33" t="n">
        <v>2924070000</v>
      </c>
      <c r="G34" s="33" t="n">
        <v>238616355</v>
      </c>
      <c r="H34" s="33" t="n">
        <v>2545812809</v>
      </c>
      <c r="I34" s="43" t="n">
        <f>IF(ISNUMBER(H34/D34*100), H34/D34*100, "-")</f>
        <v>65.1709059626804</v>
      </c>
      <c r="J34" s="49"/>
      <c r="K34" s="6"/>
      <c r="L34" s="15"/>
      <c r="M34" s="22"/>
      <c r="N34" s="60"/>
      <c r="O34" s="49"/>
      <c r="P34" s="49"/>
      <c r="Q34" s="49"/>
      <c r="R34" s="49"/>
      <c r="S34" s="49"/>
      <c r="T34" s="49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9" t="n">
        <v>11802674000</v>
      </c>
      <c r="E35" s="33" t="n">
        <v>1047626000</v>
      </c>
      <c r="F35" s="33" t="n">
        <v>9249133000</v>
      </c>
      <c r="G35" s="33" t="n">
        <v>664672811</v>
      </c>
      <c r="H35" s="33" t="n">
        <v>7605992269</v>
      </c>
      <c r="I35" s="43" t="n">
        <f>IF(ISNUMBER(H35/D35*100), H35/D35*100, "-")</f>
        <v>64.442958172021</v>
      </c>
      <c r="J35" s="49"/>
      <c r="K35" s="6"/>
      <c r="L35" s="15"/>
      <c r="M35" s="22"/>
      <c r="N35" s="60"/>
      <c r="O35" s="49"/>
      <c r="P35" s="49"/>
      <c r="Q35" s="49"/>
      <c r="R35" s="49"/>
      <c r="S35" s="49"/>
      <c r="T35" s="49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9" t="n">
        <v>6794790000</v>
      </c>
      <c r="E36" s="33" t="n">
        <v>634863000</v>
      </c>
      <c r="F36" s="33" t="n">
        <v>5030511000</v>
      </c>
      <c r="G36" s="33" t="n">
        <v>447390720</v>
      </c>
      <c r="H36" s="33" t="n">
        <v>3948187763</v>
      </c>
      <c r="I36" s="43" t="n">
        <f>IF(ISNUMBER(H36/D36*100), H36/D36*100, "-")</f>
        <v>58.1061042798968</v>
      </c>
      <c r="J36" s="49"/>
      <c r="K36" s="6"/>
      <c r="L36" s="15"/>
      <c r="M36" s="22"/>
      <c r="N36" s="60"/>
      <c r="O36" s="49"/>
      <c r="P36" s="49"/>
      <c r="Q36" s="49"/>
      <c r="R36" s="49"/>
      <c r="S36" s="49"/>
      <c r="T36" s="49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30" t="n">
        <v>2448220000</v>
      </c>
      <c r="E37" s="34" t="n">
        <v>199810000</v>
      </c>
      <c r="F37" s="34" t="n">
        <v>1576725000</v>
      </c>
      <c r="G37" s="34" t="n">
        <v>126124322</v>
      </c>
      <c r="H37" s="34" t="n">
        <v>1055612848</v>
      </c>
      <c r="I37" s="45" t="n">
        <f>IF(ISNUMBER(H37/D37*100), H37/D37*100, "-")</f>
        <v>43.1175649247208</v>
      </c>
      <c r="J37" s="51"/>
      <c r="K37" s="7"/>
      <c r="L37" s="16"/>
      <c r="M37" s="24"/>
      <c r="N37" s="61"/>
      <c r="O37" s="51"/>
      <c r="P37" s="51"/>
      <c r="Q37" s="51"/>
      <c r="R37" s="51"/>
      <c r="S37" s="51"/>
      <c r="T37" s="51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6"/>
      <c r="G39" s="37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6" t="s">
        <v>79</v>
      </c>
      <c r="Q39" s="37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6"/>
      <c r="G40" s="38"/>
      <c r="H40" s="8"/>
      <c r="I40" s="8"/>
      <c r="J40" s="52"/>
      <c r="K40" s="8"/>
      <c r="L40" s="18"/>
      <c r="M40" s="18"/>
      <c r="N40" s="8"/>
      <c r="O40" s="8"/>
      <c r="P40" s="36" t="s">
        <v>80</v>
      </c>
      <c r="Q40" s="38"/>
      <c r="R40" s="8"/>
      <c r="S40" s="8"/>
      <c r="T40" s="52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41"/>
      <c r="I42" s="41"/>
      <c r="J42" s="41"/>
      <c r="K42" s="10" t="s">
        <v>64</v>
      </c>
      <c r="L42" s="18"/>
      <c r="M42" s="18"/>
      <c r="N42" s="18"/>
      <c r="O42" s="18"/>
      <c r="P42" s="18"/>
      <c r="Q42" s="18"/>
      <c r="R42" s="41"/>
      <c r="S42" s="41"/>
      <c r="T42" s="41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T5:T6"/>
    <mergeCell ref="H42:J42"/>
    <mergeCell ref="R42:T42"/>
    <mergeCell ref="H38:J38"/>
    <mergeCell ref="R38:T38"/>
    <mergeCell ref="K39:K40"/>
    <mergeCell ref="N39:N40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F2:H2"/>
    <mergeCell ref="P2:R2"/>
    <mergeCell ref="A3:J3"/>
    <mergeCell ref="K3:T3"/>
    <mergeCell ref="B4:I4"/>
    <mergeCell ref="L4:S4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"='中華民國114年9月$0_3_1$2025'/9"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"='中華民國114年9月$0_3_11$2025'/9"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