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<sst xmlns="http://schemas.openxmlformats.org/spreadsheetml/2006/main" count="61">
  <si>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</si>
  <si>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</si>
  <si>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</si>
  <si>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中華民國114年11月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</si>
  <si>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</si>
  <si>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</si>
  <si>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</si>
  <si>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</si>
  <si>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</si>
  <si>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</si>
  <si>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</si>
  <si>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</si>
  <si>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</si>
  <si>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</si>
  <si>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</si>
  <si>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</si>
  <si>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</si>
  <si>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</si>
  <si>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</si>
  <si>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</si>
  <si>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</si>
  <si>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</si>
  <si>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</si>
  <si>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</si>
  <si>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</si>
  <si>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</si>
  <si>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</si>
  <si>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</si>
  <si>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</si>
  <si>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</si>
  <si>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</si>
  <si>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</si>
  <si>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</si>
  <si>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</si>
  <si>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</si>
  <si>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</si>
  <si>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</si>
  <si>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</si>
  <si>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</si>
  <si>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</si>
  <si>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</si>
  <si>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</si>
  <si>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</si>
  <si>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</si>
  <si>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</si>
  <si>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</si>
  <si>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</si>
  <si>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</si>
  <si>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</si>
  <si>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</si>
  <si>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</si>
  <si>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</si>
  <si>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</si>
  <si>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</si>
  <si>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</si>
  <si>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</si>
  <si>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</si>
  <si>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</si>
  <si>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114  年 12  月 1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</si>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</sst>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M25" sqref="M25:N25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4"/>
      <c r="L1" s="1" t="s">
        <v>51</v>
      </c>
      <c r="M1" s="1" t="s">
        <v>54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5"/>
      <c r="L2" s="1" t="s">
        <v>52</v>
      </c>
      <c r="M2" s="1" t="s">
        <v>55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2"/>
      <c r="N3" s="2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5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3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9" t="s">
        <v>59</v>
      </c>
    </row>
    <row r="9" ht="16.5" customHeight="true">
      <c r="A9" s="8"/>
      <c r="B9" s="17"/>
      <c r="C9" s="17"/>
      <c r="D9" s="17"/>
      <c r="E9" s="17" t="s">
        <v>33</v>
      </c>
      <c r="F9" s="29" t="s">
        <v>35</v>
      </c>
      <c r="G9" s="17" t="s">
        <v>33</v>
      </c>
      <c r="H9" s="29" t="s">
        <v>35</v>
      </c>
      <c r="I9" s="17" t="s">
        <v>43</v>
      </c>
      <c r="J9" s="17"/>
      <c r="K9" s="17" t="s">
        <v>48</v>
      </c>
      <c r="L9" s="17"/>
      <c r="M9" s="17"/>
      <c r="N9" s="49"/>
    </row>
    <row r="10" ht="16.5" customHeight="true">
      <c r="A10" s="8"/>
      <c r="B10" s="17"/>
      <c r="C10" s="17"/>
      <c r="D10" s="24" t="s">
        <v>28</v>
      </c>
      <c r="E10" s="17"/>
      <c r="F10" s="29"/>
      <c r="G10" s="17"/>
      <c r="H10" s="29"/>
      <c r="I10" s="17" t="s">
        <v>33</v>
      </c>
      <c r="J10" s="39" t="s">
        <v>35</v>
      </c>
      <c r="K10" s="17" t="s">
        <v>33</v>
      </c>
      <c r="L10" s="39" t="s">
        <v>35</v>
      </c>
      <c r="M10" s="17"/>
      <c r="N10" s="49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9" t="s">
        <v>60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SUM(B13:B21)</f>
        <v>117</v>
      </c>
      <c r="C12" s="18" t="n">
        <f>SUM(C13:C21)</f>
        <v>31</v>
      </c>
      <c r="D12" s="18" t="n">
        <f>B12+C12</f>
        <v>148</v>
      </c>
      <c r="E12" s="18" t="n">
        <f>SUM(E13:E21)</f>
        <v>122</v>
      </c>
      <c r="F12" s="30" t="n">
        <f>IF(I12&gt;0, E12/I12*100, "--")</f>
        <v>100</v>
      </c>
      <c r="G12" s="18" t="n">
        <f>SUM(G13:G21)</f>
        <v>0</v>
      </c>
      <c r="H12" s="30" t="n">
        <f>IF(I12&gt;0, G12/I12*100, "--")</f>
        <v>0</v>
      </c>
      <c r="I12" s="18" t="n">
        <f>E12+G12</f>
        <v>122</v>
      </c>
      <c r="J12" s="40" t="n">
        <f>IF(D12&gt;0, I12/D12*100, "--")</f>
        <v>82.4324324324324</v>
      </c>
      <c r="K12" s="18" t="n">
        <f>D12-I12</f>
        <v>26</v>
      </c>
      <c r="L12" s="40" t="n">
        <f>IF(D12&gt;0, K12/D12*100, "--")</f>
        <v>17.5675675675676</v>
      </c>
      <c r="M12" s="18" t="n">
        <f>K12-N12</f>
        <v>26</v>
      </c>
      <c r="N12" s="50" t="n">
        <f>SUM(N13:N21)</f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4</v>
      </c>
      <c r="C13" s="19" t="n">
        <v>2</v>
      </c>
      <c r="D13" s="25" t="n">
        <f>B13+C13</f>
        <v>6</v>
      </c>
      <c r="E13" s="19" t="n">
        <v>6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6</v>
      </c>
      <c r="J13" s="40" t="n">
        <f>IF(D13&gt;0, I13/D13*100, "--")</f>
        <v>100</v>
      </c>
      <c r="K13" s="25" t="n">
        <f>D13-I13</f>
        <v>0</v>
      </c>
      <c r="L13" s="40" t="n">
        <f>IF(D13&gt;0, K13/D13*100, "--")</f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36</v>
      </c>
      <c r="C14" s="19" t="n">
        <v>7</v>
      </c>
      <c r="D14" s="25" t="n">
        <f>B14+C14</f>
        <v>43</v>
      </c>
      <c r="E14" s="19" t="n">
        <v>41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41</v>
      </c>
      <c r="J14" s="40" t="n">
        <f>IF(D14&gt;0, I14/D14*100, "--")</f>
        <v>95.3488372093023</v>
      </c>
      <c r="K14" s="25" t="n">
        <f>D14-I14</f>
        <v>2</v>
      </c>
      <c r="L14" s="40" t="n">
        <f>IF(D14&gt;0, K14/D14*100, "--")</f>
        <v>4.65116279069767</v>
      </c>
      <c r="M14" s="19" t="n">
        <v>2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76</v>
      </c>
      <c r="C15" s="19" t="n">
        <v>22</v>
      </c>
      <c r="D15" s="25" t="n">
        <f>B15+C15</f>
        <v>98</v>
      </c>
      <c r="E15" s="19" t="n">
        <v>75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75</v>
      </c>
      <c r="J15" s="40" t="n">
        <f>IF(D15&gt;0, I15/D15*100, "--")</f>
        <v>76.530612244898</v>
      </c>
      <c r="K15" s="25" t="n">
        <f>D15-I15</f>
        <v>23</v>
      </c>
      <c r="L15" s="40" t="n">
        <f>IF(D15&gt;0, K15/D15*100, "--")</f>
        <v>23.469387755102</v>
      </c>
      <c r="M15" s="19" t="n">
        <v>23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1</v>
      </c>
      <c r="C16" s="19" t="n">
        <v>0</v>
      </c>
      <c r="D16" s="25" t="n">
        <f>B16+C16</f>
        <v>1</v>
      </c>
      <c r="E16" s="19" t="n">
        <v>0</v>
      </c>
      <c r="F16" s="30" t="str">
        <f>IF(I16&gt;0, E16/I16*100, "--")</f>
        <v>--</v>
      </c>
      <c r="G16" s="19" t="n">
        <v>0</v>
      </c>
      <c r="H16" s="30" t="str">
        <f>IF(I16&gt;0, G16/I16*100, "--")</f>
        <v>--</v>
      </c>
      <c r="I16" s="25" t="n">
        <f>E16+G16</f>
        <v>0</v>
      </c>
      <c r="J16" s="40" t="n">
        <f>IF(D16&gt;0, I16/D16*100, "--")</f>
        <v>0</v>
      </c>
      <c r="K16" s="25" t="n">
        <f>D16-I16</f>
        <v>1</v>
      </c>
      <c r="L16" s="40" t="n">
        <f>IF(D16&gt;0, K16/D16*100, "--")</f>
        <v>100</v>
      </c>
      <c r="M16" s="19" t="n">
        <v>1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0</v>
      </c>
      <c r="C17" s="19" t="n">
        <v>0</v>
      </c>
      <c r="D17" s="25" t="n">
        <f>B17+C17</f>
        <v>0</v>
      </c>
      <c r="E17" s="19" t="n">
        <v>0</v>
      </c>
      <c r="F17" s="30" t="str">
        <f>IF(I17&gt;0, E17/I17*100, "--")</f>
        <v>--</v>
      </c>
      <c r="G17" s="19" t="n">
        <v>0</v>
      </c>
      <c r="H17" s="30" t="str">
        <f>IF(I17&gt;0, G17/I17*100, "--")</f>
        <v>--</v>
      </c>
      <c r="I17" s="25" t="n">
        <f>E17+G17</f>
        <v>0</v>
      </c>
      <c r="J17" s="40" t="str">
        <f>IF(D17&gt;0, I17/D17*100, "--")</f>
        <v>--</v>
      </c>
      <c r="K17" s="25" t="n">
        <f>D17-I17</f>
        <v>0</v>
      </c>
      <c r="L17" s="40" t="str">
        <f>IF(D17&gt;0, K17/D17*100, "--")</f>
        <v>--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40" t="str">
        <f>IF(D18&gt;0, I18/D18*100, "--")</f>
        <v>--</v>
      </c>
      <c r="K18" s="25" t="n">
        <f>D18-I18</f>
        <v>0</v>
      </c>
      <c r="L18" s="4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40" t="str">
        <f>IF(D19&gt;0, I19/D19*100, "--")</f>
        <v>--</v>
      </c>
      <c r="K19" s="25" t="n">
        <f>D19-I19</f>
        <v>0</v>
      </c>
      <c r="L19" s="4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40" t="str">
        <f>IF(D20&gt;0, I20/D20*100, "--")</f>
        <v>--</v>
      </c>
      <c r="K20" s="25" t="n">
        <f>D20-I20</f>
        <v>0</v>
      </c>
      <c r="L20" s="4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/>
      <c r="B21" s="17"/>
      <c r="C21" s="17"/>
      <c r="D21" s="26"/>
      <c r="E21" s="17"/>
      <c r="F21" s="31"/>
      <c r="G21" s="17"/>
      <c r="H21" s="31"/>
      <c r="I21" s="26"/>
      <c r="J21" s="31"/>
      <c r="K21" s="26"/>
      <c r="L21" s="31"/>
      <c r="M21" s="17"/>
      <c r="N21" s="49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5.5" customHeight="true">
      <c r="A24" s="10"/>
      <c r="B24" s="20"/>
      <c r="C24" s="20"/>
      <c r="D24" s="20"/>
      <c r="E24" s="20"/>
      <c r="F24" s="32"/>
      <c r="G24" s="20"/>
      <c r="H24" s="32"/>
      <c r="I24" s="20"/>
      <c r="J24" s="32"/>
      <c r="K24" s="20"/>
      <c r="L24" s="32"/>
      <c r="M24" s="20"/>
      <c r="N24" s="52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7"/>
      <c r="J25" s="41"/>
      <c r="K25" s="12"/>
      <c r="L25" s="12"/>
      <c r="M25" s="48" t="s">
        <v>58</v>
      </c>
      <c r="N25" s="48"/>
      <c r="O25" s="36"/>
      <c r="P25" s="36"/>
      <c r="Q25" s="36"/>
      <c r="R25" s="36"/>
      <c r="S25" s="36"/>
      <c r="T25" s="36"/>
      <c r="U25" s="36"/>
      <c r="V25" s="36"/>
      <c r="W25" s="36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8"/>
      <c r="J26" s="42"/>
      <c r="K26" s="13"/>
      <c r="L26" s="13"/>
      <c r="M26" s="13"/>
      <c r="N26" s="13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7" t="s">
        <v>30</v>
      </c>
      <c r="E27" s="27"/>
      <c r="F27" s="13"/>
      <c r="G27" s="27" t="s">
        <v>39</v>
      </c>
      <c r="H27" s="27"/>
      <c r="I27" s="13"/>
      <c r="J27" s="43"/>
      <c r="K27" s="14" t="s">
        <v>50</v>
      </c>
      <c r="L27" s="14"/>
      <c r="M27" s="14"/>
      <c r="N27" s="14"/>
      <c r="O27" s="36"/>
      <c r="P27" s="36"/>
      <c r="Q27" s="36"/>
      <c r="R27" s="36"/>
      <c r="S27" s="36"/>
      <c r="T27" s="38"/>
      <c r="U27" s="36"/>
      <c r="V27" s="36"/>
      <c r="W27" s="36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5"/>
      <c r="K28" s="14"/>
      <c r="L28" s="14"/>
      <c r="M28" s="14"/>
      <c r="N28" s="14"/>
      <c r="O28" s="36"/>
      <c r="P28" s="36"/>
      <c r="Q28" s="36"/>
      <c r="R28" s="36"/>
      <c r="S28" s="36"/>
      <c r="T28" s="36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7" t="s">
        <v>40</v>
      </c>
      <c r="H29" s="27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7"/>
      <c r="G30" s="27"/>
      <c r="H30" s="35"/>
      <c r="I30" s="14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8"/>
      <c r="F31" s="14"/>
      <c r="G31" s="35"/>
      <c r="H31" s="14"/>
      <c r="I31" s="35"/>
      <c r="J31" s="14"/>
      <c r="K31" s="46"/>
      <c r="L31" s="47"/>
      <c r="M31" s="14"/>
      <c r="N31" s="14"/>
      <c r="O31" s="55"/>
      <c r="P31" s="54"/>
      <c r="Q31" s="54"/>
      <c r="R31" s="56"/>
      <c r="S31" s="54"/>
      <c r="T31" s="54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3"/>
      <c r="G33" s="13"/>
      <c r="H33" s="33"/>
      <c r="I33" s="13"/>
      <c r="J33" s="33"/>
      <c r="K33" s="13"/>
      <c r="L33" s="33"/>
      <c r="M33" s="13"/>
      <c r="N33" s="13"/>
    </row>
    <row r="34" ht="16.5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</row>
    <row r="36" ht="9.6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</row>
    <row r="37" ht="16.5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</row>
    <row r="39" ht="16.5" customHeight="true">
      <c r="A39" s="3"/>
      <c r="B39" s="13"/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</row>
    <row r="40" ht="14.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4.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4.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4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4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4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4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4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4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4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4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4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4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4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4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4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4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4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4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4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4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4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4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4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4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4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4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4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4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4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4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4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4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4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4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4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4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4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4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4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4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4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4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4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4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4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4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4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4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4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4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4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4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4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4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4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4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4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4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4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4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4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4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4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4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4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4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4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4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4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4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4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4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4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4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4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4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4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4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4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4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4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4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4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4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4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4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4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4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4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4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4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4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4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4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4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4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4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4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4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4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4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4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4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4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4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4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4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4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4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4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4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4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4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4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4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4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4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4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4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4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4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4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4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4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4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4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4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4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4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4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4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4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4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4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4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4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4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4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4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4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4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4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4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4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4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4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4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4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4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4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4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4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4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4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4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4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4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4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4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4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