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<sst xmlns="http://schemas.openxmlformats.org/spreadsheetml/2006/main" count="73">
  <si>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</si>
  <si>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</si>
  <si>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</si>
  <si>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中華民國114年8月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</si>
  <si>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</si>
  <si>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</si>
  <si>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</si>
  <si>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</si>
  <si>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</si>
  <si>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</si>
  <si>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</si>
  <si>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</si>
  <si>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</si>
  <si>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</si>
  <si>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</si>
  <si>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</si>
  <si>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</si>
  <si>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</si>
  <si>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</si>
  <si>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</si>
  <si>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</si>
  <si>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</si>
  <si>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</si>
  <si>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</si>
  <si>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</si>
  <si>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</si>
  <si>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</si>
  <si>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</si>
  <si>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</si>
  <si>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</si>
  <si>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</si>
  <si>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</si>
  <si>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</si>
  <si>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</si>
  <si>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</si>
  <si>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</si>
  <si>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</si>
  <si>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</si>
  <si>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</si>
  <si>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</si>
  <si>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</si>
  <si>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</si>
  <si>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</si>
  <si>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</si>
  <si>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</si>
  <si>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</si>
  <si>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</si>
  <si>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</si>
  <si>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</si>
  <si>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</si>
  <si>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</si>
  <si>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</si>
  <si>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</si>
  <si>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</si>
  <si>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</si>
  <si>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</si>
  <si>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</si>
  <si>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</si>
  <si>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</si>
  <si>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</si>
  <si>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</si>
  <si>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</si>
  <si>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</si>
  <si>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</si>
  <si>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  114年 9月1日編製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</si>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</sst>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1" t="s">
        <v>61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0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6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6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49" t="s">
        <v>59</v>
      </c>
      <c r="P10" s="19" t="s">
        <v>63</v>
      </c>
      <c r="Q10" s="19" t="s">
        <v>67</v>
      </c>
      <c r="R10" s="55" t="s">
        <v>68</v>
      </c>
      <c r="S10" s="19" t="s">
        <v>70</v>
      </c>
      <c r="T10" s="57" t="s">
        <v>72</v>
      </c>
    </row>
    <row r="11" ht="21" customHeight="true">
      <c r="A11" s="9" t="s">
        <v>7</v>
      </c>
      <c r="B11" s="20" t="n">
        <v>1252</v>
      </c>
      <c r="C11" s="20" t="n">
        <v>126</v>
      </c>
      <c r="D11" s="20" t="n">
        <v>180</v>
      </c>
      <c r="E11" s="20" t="n">
        <v>1558</v>
      </c>
      <c r="F11" s="20" t="n">
        <v>297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297</v>
      </c>
      <c r="M11" s="20" t="n">
        <v>1074</v>
      </c>
      <c r="N11" s="20" t="n">
        <f>SUM(N12:N38)</f>
        <v>1371</v>
      </c>
      <c r="O11" s="34" t="n">
        <f>IF(E11&gt;0, N11/E11*100, 0)</f>
        <v>87.997432605905</v>
      </c>
      <c r="P11" s="34" t="n">
        <v>1.47</v>
      </c>
      <c r="Q11" s="20" t="n">
        <f>SUM(Q12:Q38)</f>
        <v>187</v>
      </c>
      <c r="R11" s="34" t="n">
        <f>IF(E11&gt;0, Q11/E11*100, 0)</f>
        <v>12.002567394095</v>
      </c>
      <c r="S11" s="20" t="n">
        <v>187</v>
      </c>
      <c r="T11" s="58" t="n">
        <v>0</v>
      </c>
    </row>
    <row r="12" ht="21" customHeight="true">
      <c r="A12" s="10" t="s">
        <v>8</v>
      </c>
      <c r="B12" s="21" t="n">
        <v>262</v>
      </c>
      <c r="C12" s="21" t="n">
        <v>19</v>
      </c>
      <c r="D12" s="21" t="n">
        <v>37</v>
      </c>
      <c r="E12" s="20" t="n">
        <v>318</v>
      </c>
      <c r="F12" s="21" t="n">
        <v>65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65</v>
      </c>
      <c r="M12" s="21" t="n">
        <v>200</v>
      </c>
      <c r="N12" s="20" t="n">
        <f>SUM(L12, M12)</f>
        <v>265</v>
      </c>
      <c r="O12" s="34" t="n">
        <f>IF(E12&gt;0, N12/E12*100, 0)</f>
        <v>83.3333333333333</v>
      </c>
      <c r="P12" s="34" t="n">
        <v>1.19</v>
      </c>
      <c r="Q12" s="20" t="n">
        <f>E12-N12</f>
        <v>53</v>
      </c>
      <c r="R12" s="34" t="n">
        <f>IF(E12&gt;0, Q12/E12*100, 0)</f>
        <v>16.6666666666667</v>
      </c>
      <c r="S12" s="20" t="n">
        <v>53</v>
      </c>
      <c r="T12" s="58" t="n">
        <v>0</v>
      </c>
    </row>
    <row r="13" ht="21" customHeight="true">
      <c r="A13" s="10" t="s">
        <v>9</v>
      </c>
      <c r="B13" s="21" t="n">
        <v>248</v>
      </c>
      <c r="C13" s="21" t="n">
        <v>20</v>
      </c>
      <c r="D13" s="21" t="n">
        <v>47</v>
      </c>
      <c r="E13" s="20" t="n">
        <v>315</v>
      </c>
      <c r="F13" s="21" t="n">
        <v>47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47</v>
      </c>
      <c r="M13" s="21" t="n">
        <v>241</v>
      </c>
      <c r="N13" s="20" t="n">
        <f>SUM(L13, M13)</f>
        <v>288</v>
      </c>
      <c r="O13" s="34" t="n">
        <f>IF(E13&gt;0, N13/E13*100, 0)</f>
        <v>91.4285714285714</v>
      </c>
      <c r="P13" s="34" t="n">
        <v>1.1</v>
      </c>
      <c r="Q13" s="20" t="n">
        <f>E13-N13</f>
        <v>27</v>
      </c>
      <c r="R13" s="34" t="n">
        <f>IF(E13&gt;0, Q13/E13*100, 0)</f>
        <v>8.57142857142857</v>
      </c>
      <c r="S13" s="20" t="n">
        <v>27</v>
      </c>
      <c r="T13" s="58" t="n">
        <v>0</v>
      </c>
    </row>
    <row r="14" ht="21" customHeight="true">
      <c r="A14" s="10" t="s">
        <v>10</v>
      </c>
      <c r="B14" s="21" t="n">
        <v>98</v>
      </c>
      <c r="C14" s="21" t="n">
        <v>5</v>
      </c>
      <c r="D14" s="21" t="n">
        <v>18</v>
      </c>
      <c r="E14" s="20" t="n">
        <v>121</v>
      </c>
      <c r="F14" s="21" t="n">
        <v>21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21</v>
      </c>
      <c r="M14" s="21" t="n">
        <v>91</v>
      </c>
      <c r="N14" s="20" t="n">
        <f>SUM(L14, M14)</f>
        <v>112</v>
      </c>
      <c r="O14" s="34" t="n">
        <f>IF(E14&gt;0, N14/E14*100, 0)</f>
        <v>92.5619834710744</v>
      </c>
      <c r="P14" s="34" t="n">
        <v>0.5</v>
      </c>
      <c r="Q14" s="20" t="n">
        <f>E14-N14</f>
        <v>9</v>
      </c>
      <c r="R14" s="34" t="n">
        <f>IF(E14&gt;0, Q14/E14*100, 0)</f>
        <v>7.43801652892562</v>
      </c>
      <c r="S14" s="20" t="n">
        <v>9</v>
      </c>
      <c r="T14" s="58" t="n">
        <v>0</v>
      </c>
    </row>
    <row r="15" ht="21" customHeight="true">
      <c r="A15" s="10" t="s">
        <v>11</v>
      </c>
      <c r="B15" s="21" t="n">
        <v>71</v>
      </c>
      <c r="C15" s="21" t="n">
        <v>11</v>
      </c>
      <c r="D15" s="21" t="n">
        <v>6</v>
      </c>
      <c r="E15" s="20" t="n">
        <v>88</v>
      </c>
      <c r="F15" s="21" t="n">
        <v>5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5</v>
      </c>
      <c r="M15" s="21" t="n">
        <v>72</v>
      </c>
      <c r="N15" s="20" t="n">
        <f>SUM(L15, M15)</f>
        <v>77</v>
      </c>
      <c r="O15" s="34" t="n">
        <f>IF(E15&gt;0, N15/E15*100, 0)</f>
        <v>87.5</v>
      </c>
      <c r="P15" s="34" t="n">
        <v>0.6</v>
      </c>
      <c r="Q15" s="20" t="n">
        <f>E15-N15</f>
        <v>11</v>
      </c>
      <c r="R15" s="34" t="n">
        <f>IF(E15&gt;0, Q15/E15*100, 0)</f>
        <v>12.5</v>
      </c>
      <c r="S15" s="20" t="n">
        <v>11</v>
      </c>
      <c r="T15" s="58" t="n">
        <v>0</v>
      </c>
    </row>
    <row r="16" ht="21" customHeight="true">
      <c r="A16" s="10" t="s">
        <v>12</v>
      </c>
      <c r="B16" s="21" t="n">
        <v>103</v>
      </c>
      <c r="C16" s="21" t="n">
        <v>5</v>
      </c>
      <c r="D16" s="21" t="n">
        <v>20</v>
      </c>
      <c r="E16" s="20" t="n">
        <v>128</v>
      </c>
      <c r="F16" s="21" t="n">
        <v>15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15</v>
      </c>
      <c r="M16" s="21" t="n">
        <v>107</v>
      </c>
      <c r="N16" s="20" t="n">
        <f>SUM(L16, M16)</f>
        <v>122</v>
      </c>
      <c r="O16" s="34" t="n">
        <f>IF(E16&gt;0, N16/E16*100, 0)</f>
        <v>95.3125</v>
      </c>
      <c r="P16" s="34" t="n">
        <v>0.63</v>
      </c>
      <c r="Q16" s="20" t="n">
        <f>E16-N16</f>
        <v>6</v>
      </c>
      <c r="R16" s="34" t="n">
        <f>IF(E16&gt;0, Q16/E16*100, 0)</f>
        <v>4.6875</v>
      </c>
      <c r="S16" s="20" t="n">
        <v>6</v>
      </c>
      <c r="T16" s="58" t="n">
        <v>0</v>
      </c>
    </row>
    <row r="17" ht="21" customHeight="true">
      <c r="A17" s="10" t="s">
        <v>13</v>
      </c>
      <c r="B17" s="21" t="n">
        <v>19</v>
      </c>
      <c r="C17" s="21" t="n">
        <v>2</v>
      </c>
      <c r="D17" s="21" t="n">
        <v>0</v>
      </c>
      <c r="E17" s="20" t="n">
        <v>21</v>
      </c>
      <c r="F17" s="21" t="n">
        <v>0</v>
      </c>
      <c r="G17" s="34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1" t="n">
        <v>18</v>
      </c>
      <c r="N17" s="20" t="n">
        <f>SUM(L17, M17)</f>
        <v>18</v>
      </c>
      <c r="O17" s="34" t="n">
        <f>IF(E17&gt;0, N17/E17*100, 0)</f>
        <v>85.7142857142857</v>
      </c>
      <c r="P17" s="34" t="n">
        <v>0</v>
      </c>
      <c r="Q17" s="20" t="n">
        <f>E17-N17</f>
        <v>3</v>
      </c>
      <c r="R17" s="34" t="n">
        <f>IF(E17&gt;0, Q17/E17*100, 0)</f>
        <v>14.2857142857143</v>
      </c>
      <c r="S17" s="20" t="n">
        <v>3</v>
      </c>
      <c r="T17" s="58" t="n">
        <v>0</v>
      </c>
    </row>
    <row r="18" ht="21" customHeight="true">
      <c r="A18" s="10" t="s">
        <v>14</v>
      </c>
      <c r="B18" s="21" t="n">
        <v>26</v>
      </c>
      <c r="C18" s="21" t="n">
        <v>13</v>
      </c>
      <c r="D18" s="21" t="n">
        <v>5</v>
      </c>
      <c r="E18" s="20" t="n">
        <v>44</v>
      </c>
      <c r="F18" s="21" t="n">
        <v>2</v>
      </c>
      <c r="G18" s="34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2</v>
      </c>
      <c r="M18" s="21" t="n">
        <v>26</v>
      </c>
      <c r="N18" s="20" t="n">
        <f>SUM(L18, M18)</f>
        <v>28</v>
      </c>
      <c r="O18" s="34" t="n">
        <f>IF(E18&gt;0, N18/E18*100, 0)</f>
        <v>63.6363636363636</v>
      </c>
      <c r="P18" s="34" t="n">
        <v>6</v>
      </c>
      <c r="Q18" s="20" t="n">
        <f>E18-N18</f>
        <v>16</v>
      </c>
      <c r="R18" s="34" t="n">
        <f>IF(E18&gt;0, Q18/E18*100, 0)</f>
        <v>36.3636363636364</v>
      </c>
      <c r="S18" s="20" t="n">
        <v>16</v>
      </c>
      <c r="T18" s="58" t="n">
        <v>0</v>
      </c>
    </row>
    <row r="19" ht="21" customHeight="true">
      <c r="A19" s="10" t="s">
        <v>15</v>
      </c>
      <c r="B19" s="21" t="n">
        <v>212</v>
      </c>
      <c r="C19" s="21" t="n">
        <v>26</v>
      </c>
      <c r="D19" s="21" t="n">
        <v>27</v>
      </c>
      <c r="E19" s="20" t="n">
        <v>265</v>
      </c>
      <c r="F19" s="21" t="n">
        <v>89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89</v>
      </c>
      <c r="M19" s="21" t="n">
        <v>146</v>
      </c>
      <c r="N19" s="20" t="n">
        <f>SUM(L19, M19)</f>
        <v>235</v>
      </c>
      <c r="O19" s="34" t="n">
        <f>IF(E19&gt;0, N19/E19*100, 0)</f>
        <v>88.6792452830189</v>
      </c>
      <c r="P19" s="34" t="n">
        <v>1.95</v>
      </c>
      <c r="Q19" s="20" t="n">
        <f>E19-N19</f>
        <v>30</v>
      </c>
      <c r="R19" s="34" t="n">
        <f>IF(E19&gt;0, Q19/E19*100, 0)</f>
        <v>11.3207547169811</v>
      </c>
      <c r="S19" s="20" t="n">
        <v>30</v>
      </c>
      <c r="T19" s="58" t="n">
        <v>0</v>
      </c>
    </row>
    <row r="20" ht="21" customHeight="true">
      <c r="A20" s="10" t="s">
        <v>16</v>
      </c>
      <c r="B20" s="21" t="n">
        <v>213</v>
      </c>
      <c r="C20" s="21" t="n">
        <v>25</v>
      </c>
      <c r="D20" s="21" t="n">
        <v>20</v>
      </c>
      <c r="E20" s="20" t="n">
        <v>258</v>
      </c>
      <c r="F20" s="21" t="n">
        <v>53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53</v>
      </c>
      <c r="M20" s="21" t="n">
        <v>173</v>
      </c>
      <c r="N20" s="20" t="n">
        <f>SUM(L20, M20)</f>
        <v>226</v>
      </c>
      <c r="O20" s="34" t="n">
        <f>IF(E20&gt;0, N20/E20*100, 0)</f>
        <v>87.5968992248062</v>
      </c>
      <c r="P20" s="34" t="n">
        <v>1.88</v>
      </c>
      <c r="Q20" s="20" t="n">
        <f>E20-N20</f>
        <v>32</v>
      </c>
      <c r="R20" s="34" t="n">
        <f>IF(E20&gt;0, Q20/E20*100, 0)</f>
        <v>12.4031007751938</v>
      </c>
      <c r="S20" s="20" t="n">
        <v>32</v>
      </c>
      <c r="T20" s="58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28"/>
      <c r="O21" s="35"/>
      <c r="P21" s="52"/>
      <c r="Q21" s="28"/>
      <c r="R21" s="35"/>
      <c r="S21" s="28"/>
      <c r="T21" s="59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64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