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<sst xmlns="http://schemas.openxmlformats.org/spreadsheetml/2006/main" count="80">
  <si>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</si>
  <si>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</si>
  <si>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</si>
  <si>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</si>
  <si>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</si>
  <si>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</si>
  <si>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</si>
  <si>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</si>
  <si>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中華民國113年12月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</si>
  <si>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</si>
  <si>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</si>
  <si>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</si>
  <si>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</si>
  <si>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</si>
  <si>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</si>
  <si>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</si>
  <si>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</si>
  <si>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</si>
  <si>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</si>
  <si>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</si>
  <si>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</si>
  <si>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</si>
  <si>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</si>
  <si>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</si>
  <si>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</si>
  <si>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</si>
  <si>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</si>
  <si>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</si>
  <si>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</si>
  <si>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</si>
  <si>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</si>
  <si>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</si>
  <si>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</si>
  <si>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</si>
  <si>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</si>
  <si>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</si>
  <si>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</si>
  <si>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</si>
  <si>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</si>
  <si>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</si>
  <si>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</si>
  <si>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</si>
  <si>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</si>
  <si>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</si>
  <si>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</si>
  <si>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</si>
  <si>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</si>
  <si>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</si>
  <si>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</si>
  <si>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</si>
  <si>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</si>
  <si>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</si>
  <si>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</si>
  <si>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</si>
  <si>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</si>
  <si>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</si>
  <si>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</si>
  <si>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</si>
  <si>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</si>
  <si>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</si>
  <si>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</si>
  <si>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</si>
  <si>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</si>
  <si>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</si>
  <si>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</si>
  <si>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</si>
  <si>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</si>
  <si>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</si>
  <si>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</si>
  <si>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</si>
  <si>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</si>
  <si>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</si>
  <si>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</si>
  <si>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</si>
  <si>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</si>
  <si>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</si>
  <si>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</si>
  <si>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中華民國114年3月11日編製</t>
  </si>
  <si>
    <t>機關首長</t>
  </si>
  <si>
    <t>累計實收實支數占
全年度預算數(%)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</si>
</sst>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  <numFmt formatCode="#,##0.00_ 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6" borderId="0" xfId="0" applyFont="true"/>
    <xf numFmtId="197" fontId="7" borderId="7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197" fontId="8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199" fontId="1" borderId="0" xfId="0" applyNumberFormat="true" applyFont="true">
      <alignment horizontal="right" vertical="center"/>
    </xf>
    <xf numFmtId="203" fontId="1" borderId="0" xfId="0" applyNumberFormat="true" applyFont="true">
      <alignment horizontal="right" vertical="center"/>
    </xf>
    <xf numFmtId="202" fontId="1" borderId="0" xfId="0" applyNumberFormat="true" applyFont="true">
      <alignment horizontal="right" vertical="center"/>
    </xf>
    <xf numFmtId="201" fontId="1" borderId="2" xfId="0" applyNumberFormat="true" applyFont="true" applyBorder="true">
      <alignment horizontal="right" vertical="center"/>
    </xf>
    <xf numFmtId="201" fontId="1" borderId="0" xfId="0" applyNumberFormat="true" applyFont="true">
      <alignment horizontal="right" vertical="center"/>
    </xf>
    <xf numFmtId="204" fontId="1" borderId="0" xfId="0" applyNumberFormat="true" applyFont="true">
      <alignment horizontal="right"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24" sqref="Q24:Q2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1.2109375" hidden="false" outlineLevel="0"/>
    <col min="3" max="3" bestFit="false" customWidth="true" width="9.921875" hidden="false" outlineLevel="0"/>
    <col min="4" max="4" bestFit="false" customWidth="true" width="29.492187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492187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5.210937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4921875" hidden="false" outlineLevel="0"/>
    <col min="16" max="16" bestFit="false" customWidth="true" width="26.2109375" hidden="false" outlineLevel="0"/>
    <col min="17" max="17" bestFit="false" customWidth="true" width="25.4921875" hidden="false" outlineLevel="0"/>
    <col min="18" max="18" bestFit="false" customWidth="true" width="27.2109375" hidden="false" outlineLevel="0"/>
    <col min="19" max="20" bestFit="false" customWidth="true" width="24.2109375" hidden="false" outlineLevel="0"/>
    <col min="21" max="21" bestFit="false" customWidth="true" width="5.2109375" hidden="false" outlineLevel="0"/>
  </cols>
  <sheetData>
    <row r="1" ht="20.4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0.4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27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0.4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0.4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79</v>
      </c>
      <c r="T5" s="47" t="s">
        <v>49</v>
      </c>
      <c r="U5" s="69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27.9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70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17.1" customHeight="true">
      <c r="A7" s="5" t="s">
        <v>4</v>
      </c>
      <c r="B7" s="14"/>
      <c r="C7" s="21"/>
      <c r="D7" s="27"/>
      <c r="E7" s="31"/>
      <c r="F7" s="31"/>
      <c r="G7" s="31"/>
      <c r="H7" s="31"/>
      <c r="I7" s="31"/>
      <c r="J7" s="31"/>
      <c r="K7" s="5"/>
      <c r="L7" s="14" t="s">
        <v>61</v>
      </c>
      <c r="M7" s="53"/>
      <c r="N7" s="56" t="n">
        <v>1469659000</v>
      </c>
      <c r="O7" s="60" t="n">
        <v>175260000</v>
      </c>
      <c r="P7" s="60" t="n">
        <v>1468950000</v>
      </c>
      <c r="Q7" s="60" t="n">
        <v>249306179</v>
      </c>
      <c r="R7" s="60" t="n">
        <v>1396128555</v>
      </c>
      <c r="S7" s="65" t="n">
        <f>IF(ISNUMBER(R7/N7*100), R7/N7*100, "-")</f>
        <v>94.9967682979521</v>
      </c>
      <c r="T7" s="31"/>
      <c r="U7" s="70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17.1" customHeight="true">
      <c r="A8" s="6" t="s">
        <v>5</v>
      </c>
      <c r="B8" s="15"/>
      <c r="C8" s="22"/>
      <c r="D8" s="28" t="n">
        <f>SUM(D9:D18)</f>
        <v>167771561000</v>
      </c>
      <c r="E8" s="32" t="n">
        <f>SUM(E9:E18)</f>
        <v>27934802500</v>
      </c>
      <c r="F8" s="32" t="n">
        <f>SUM(F9:F18)</f>
        <v>167771561000</v>
      </c>
      <c r="G8" s="32" t="n">
        <f>SUM(G9:G18)</f>
        <v>24369047873</v>
      </c>
      <c r="H8" s="32" t="n">
        <f>SUM(H9:H18)</f>
        <v>162401534741</v>
      </c>
      <c r="I8" s="42" t="n">
        <f>IF(ISNUMBER(H8/D8*100), H8/D8*100, "-")</f>
        <v>96.7992034961158</v>
      </c>
      <c r="J8" s="48"/>
      <c r="K8" s="6"/>
      <c r="L8" s="15" t="s">
        <v>62</v>
      </c>
      <c r="M8" s="54"/>
      <c r="N8" s="29" t="n">
        <v>166254000</v>
      </c>
      <c r="O8" s="61" t="n">
        <v>2383000</v>
      </c>
      <c r="P8" s="61" t="n">
        <v>165896000</v>
      </c>
      <c r="Q8" s="61" t="n">
        <v>12407891</v>
      </c>
      <c r="R8" s="61" t="n">
        <v>139394736</v>
      </c>
      <c r="S8" s="66" t="n">
        <f>IF(ISNUMBER(R8/N8*100), R8/N8*100, "-")</f>
        <v>83.8444404345159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17.1" customHeight="true">
      <c r="A9" s="6"/>
      <c r="B9" s="15" t="s">
        <v>9</v>
      </c>
      <c r="C9" s="22"/>
      <c r="D9" s="28" t="n">
        <v>87007379000</v>
      </c>
      <c r="E9" s="32" t="n">
        <v>7021920000</v>
      </c>
      <c r="F9" s="32" t="n">
        <v>87007379000</v>
      </c>
      <c r="G9" s="32" t="n">
        <v>10319175409</v>
      </c>
      <c r="H9" s="32" t="n">
        <v>89672217872</v>
      </c>
      <c r="I9" s="42" t="n">
        <f>IF(ISNUMBER(H9/D9*100), H9/D9*100, "-")</f>
        <v>103.062773413735</v>
      </c>
      <c r="J9" s="48"/>
      <c r="K9" s="6"/>
      <c r="L9" s="15" t="s">
        <v>63</v>
      </c>
      <c r="M9" s="54"/>
      <c r="N9" s="29" t="n">
        <v>290967000</v>
      </c>
      <c r="O9" s="61" t="n">
        <v>74337000</v>
      </c>
      <c r="P9" s="61" t="n">
        <v>290967000</v>
      </c>
      <c r="Q9" s="61" t="n">
        <v>88483130</v>
      </c>
      <c r="R9" s="61" t="n">
        <v>264952529</v>
      </c>
      <c r="S9" s="66" t="n">
        <f>IF(ISNUMBER(R9/N9*100), R9/N9*100, "-")</f>
        <v>91.0593053507786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7.1" customHeight="true">
      <c r="A10" s="6"/>
      <c r="B10" s="15" t="s">
        <v>10</v>
      </c>
      <c r="C10" s="22"/>
      <c r="D10" s="29" t="n">
        <v>0</v>
      </c>
      <c r="E10" s="32" t="n">
        <v>0</v>
      </c>
      <c r="F10" s="32" t="n">
        <v>0</v>
      </c>
      <c r="G10" s="32" t="n">
        <v>0</v>
      </c>
      <c r="H10" s="32" t="n">
        <v>0</v>
      </c>
      <c r="I10" s="43" t="s">
        <v>45</v>
      </c>
      <c r="J10" s="48"/>
      <c r="K10" s="6"/>
      <c r="L10" s="15" t="s">
        <v>64</v>
      </c>
      <c r="M10" s="54"/>
      <c r="N10" s="29" t="n">
        <v>917618000</v>
      </c>
      <c r="O10" s="61" t="n">
        <v>61456000</v>
      </c>
      <c r="P10" s="61" t="n">
        <v>917618000</v>
      </c>
      <c r="Q10" s="61" t="n">
        <v>81740016</v>
      </c>
      <c r="R10" s="61" t="n">
        <v>902185019</v>
      </c>
      <c r="S10" s="66" t="n">
        <f>IF(ISNUMBER(R10/N10*100), R10/N10*100, "-")</f>
        <v>98.3181475298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17.1" customHeight="true">
      <c r="A11" s="6"/>
      <c r="B11" s="15" t="s">
        <v>11</v>
      </c>
      <c r="C11" s="23"/>
      <c r="D11" s="28" t="n">
        <v>2402535000</v>
      </c>
      <c r="E11" s="32" t="n">
        <v>203011000</v>
      </c>
      <c r="F11" s="32" t="n">
        <v>2402535000</v>
      </c>
      <c r="G11" s="32" t="n">
        <v>376399205</v>
      </c>
      <c r="H11" s="32" t="n">
        <v>2816132936</v>
      </c>
      <c r="I11" s="42" t="n">
        <f>IF(ISNUMBER(H11/D11*100), H11/D11*100, "-")</f>
        <v>117.215063922066</v>
      </c>
      <c r="J11" s="49"/>
      <c r="K11" s="6"/>
      <c r="L11" s="15" t="s">
        <v>65</v>
      </c>
      <c r="M11" s="54"/>
      <c r="N11" s="29" t="n">
        <v>4897175000</v>
      </c>
      <c r="O11" s="61" t="n">
        <v>305950000</v>
      </c>
      <c r="P11" s="61" t="n">
        <v>4897175000</v>
      </c>
      <c r="Q11" s="61" t="n">
        <v>1433484959</v>
      </c>
      <c r="R11" s="61" t="n">
        <v>4086768639</v>
      </c>
      <c r="S11" s="66" t="n">
        <f>IF(ISNUMBER(R11/N11*100), R11/N11*100, "-")</f>
        <v>83.4515539877583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17.1" customHeight="true">
      <c r="A12" s="6"/>
      <c r="B12" s="15" t="s">
        <v>12</v>
      </c>
      <c r="C12" s="23"/>
      <c r="D12" s="28" t="n">
        <v>5151192000</v>
      </c>
      <c r="E12" s="32" t="n">
        <v>250271000</v>
      </c>
      <c r="F12" s="32" t="n">
        <v>5151192000</v>
      </c>
      <c r="G12" s="32" t="n">
        <v>413754319</v>
      </c>
      <c r="H12" s="32" t="n">
        <v>5926853372</v>
      </c>
      <c r="I12" s="42" t="n">
        <f>IF(ISNUMBER(H12/D12*100), H12/D12*100, "-")</f>
        <v>115.057900617954</v>
      </c>
      <c r="J12" s="49"/>
      <c r="K12" s="6"/>
      <c r="L12" s="15" t="s">
        <v>66</v>
      </c>
      <c r="M12" s="54"/>
      <c r="N12" s="29" t="n">
        <v>3155725000</v>
      </c>
      <c r="O12" s="61" t="n">
        <v>160457000</v>
      </c>
      <c r="P12" s="61" t="n">
        <v>3155425000</v>
      </c>
      <c r="Q12" s="61" t="n">
        <v>386765884</v>
      </c>
      <c r="R12" s="61" t="n">
        <v>1862361960</v>
      </c>
      <c r="S12" s="66" t="n">
        <f>IF(ISNUMBER(R12/N12*100), R12/N12*100, "-")</f>
        <v>59.0153438591766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17.25" customHeight="true">
      <c r="A13" s="6"/>
      <c r="B13" s="15" t="s">
        <v>13</v>
      </c>
      <c r="C13" s="23"/>
      <c r="D13" s="28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43" t="s">
        <v>45</v>
      </c>
      <c r="J13" s="49"/>
      <c r="K13" s="52"/>
      <c r="L13" s="15" t="s">
        <v>67</v>
      </c>
      <c r="M13" s="54"/>
      <c r="N13" s="29" t="n">
        <v>348884000</v>
      </c>
      <c r="O13" s="61" t="n">
        <v>117715000</v>
      </c>
      <c r="P13" s="61" t="n">
        <v>348384000</v>
      </c>
      <c r="Q13" s="61" t="n">
        <v>112923210</v>
      </c>
      <c r="R13" s="61" t="n">
        <v>311075708</v>
      </c>
      <c r="S13" s="66" t="n">
        <f>IF(ISNUMBER(R13/N13*100), R13/N13*100, "-")</f>
        <v>89.1630765526651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17.1" customHeight="true">
      <c r="A14" s="6"/>
      <c r="B14" s="15" t="s">
        <v>14</v>
      </c>
      <c r="C14" s="22"/>
      <c r="D14" s="28" t="n">
        <v>671344000</v>
      </c>
      <c r="E14" s="32" t="n">
        <v>52915500</v>
      </c>
      <c r="F14" s="32" t="n">
        <v>671344000</v>
      </c>
      <c r="G14" s="32" t="n">
        <v>72763665</v>
      </c>
      <c r="H14" s="32" t="n">
        <v>991116727</v>
      </c>
      <c r="I14" s="42" t="n">
        <f>IF(ISNUMBER(H14/D14*100), H14/D14*100, "-")</f>
        <v>147.631724868324</v>
      </c>
      <c r="J14" s="48"/>
      <c r="K14" s="6"/>
      <c r="L14" s="15" t="s">
        <v>68</v>
      </c>
      <c r="M14" s="55"/>
      <c r="N14" s="29" t="n">
        <v>6343529000</v>
      </c>
      <c r="O14" s="61" t="n">
        <v>661548669</v>
      </c>
      <c r="P14" s="61" t="n">
        <v>4690687815</v>
      </c>
      <c r="Q14" s="61" t="n">
        <v>252766136</v>
      </c>
      <c r="R14" s="61" t="n">
        <v>3229978376</v>
      </c>
      <c r="S14" s="66" t="n">
        <f>IF(ISNUMBER(R14/N14*100), R14/N14*100, "-")</f>
        <v>50.9176891285592</v>
      </c>
      <c r="T14" s="4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17.1" customHeight="true">
      <c r="A15" s="6"/>
      <c r="B15" s="15" t="s">
        <v>15</v>
      </c>
      <c r="C15" s="22"/>
      <c r="D15" s="28" t="n">
        <v>15854785000</v>
      </c>
      <c r="E15" s="32" t="n">
        <v>15850000000</v>
      </c>
      <c r="F15" s="32" t="n">
        <v>15854785000</v>
      </c>
      <c r="G15" s="32" t="n">
        <v>3400000000</v>
      </c>
      <c r="H15" s="32" t="n">
        <v>5404785000</v>
      </c>
      <c r="I15" s="42" t="n">
        <f>IF(ISNUMBER(H15/D15*100), H15/D15*100, "-")</f>
        <v>34.089298593453</v>
      </c>
      <c r="J15" s="48"/>
      <c r="K15" s="11"/>
      <c r="L15" s="48" t="s">
        <v>69</v>
      </c>
      <c r="M15" s="54"/>
      <c r="N15" s="29" t="n">
        <v>0</v>
      </c>
      <c r="O15" s="61" t="n">
        <v>0</v>
      </c>
      <c r="P15" s="61" t="n">
        <v>0</v>
      </c>
      <c r="Q15" s="61" t="n">
        <v>0</v>
      </c>
      <c r="R15" s="6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17.1" customHeight="true">
      <c r="A16" s="6"/>
      <c r="B16" s="15" t="s">
        <v>16</v>
      </c>
      <c r="C16" s="22"/>
      <c r="D16" s="28" t="n">
        <v>51021153000</v>
      </c>
      <c r="E16" s="32" t="n">
        <v>3445185000</v>
      </c>
      <c r="F16" s="32" t="n">
        <v>51021153000</v>
      </c>
      <c r="G16" s="32" t="n">
        <v>3115346854</v>
      </c>
      <c r="H16" s="32" t="n">
        <v>46008889781</v>
      </c>
      <c r="I16" s="42" t="n">
        <f>IF(ISNUMBER(H16/D16*100), H16/D16*100, "-")</f>
        <v>90.1761075078017</v>
      </c>
      <c r="J16" s="48"/>
      <c r="K16" s="11"/>
      <c r="L16" s="48" t="s">
        <v>70</v>
      </c>
      <c r="M16" s="22"/>
      <c r="N16" s="29" t="n">
        <v>1725770</v>
      </c>
      <c r="O16" s="61" t="n">
        <v>0</v>
      </c>
      <c r="P16" s="61" t="n">
        <v>0</v>
      </c>
      <c r="Q16" s="61" t="n">
        <v>0</v>
      </c>
      <c r="R16" s="64" t="n">
        <v>0</v>
      </c>
      <c r="S16" s="64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17.1" customHeight="true">
      <c r="A17" s="6"/>
      <c r="B17" s="15" t="s">
        <v>17</v>
      </c>
      <c r="C17" s="22"/>
      <c r="D17" s="28" t="n">
        <v>535708000</v>
      </c>
      <c r="E17" s="32" t="n">
        <v>166733000</v>
      </c>
      <c r="F17" s="32" t="n">
        <v>535708000</v>
      </c>
      <c r="G17" s="32" t="n">
        <v>167026403</v>
      </c>
      <c r="H17" s="32" t="n">
        <v>590696811</v>
      </c>
      <c r="I17" s="42" t="n">
        <f>IF(ISNUMBER(H17/D17*100), H17/D17*100, "-")</f>
        <v>110.264698492462</v>
      </c>
      <c r="J17" s="48"/>
      <c r="K17" s="6" t="s">
        <v>51</v>
      </c>
      <c r="L17" s="15"/>
      <c r="M17" s="22"/>
      <c r="N17" s="29" t="n">
        <f>N18-N19+N20</f>
        <v>9449924000</v>
      </c>
      <c r="O17" s="61" t="n">
        <f>O18-O19+O20</f>
        <v>0</v>
      </c>
      <c r="P17" s="61" t="n">
        <f>P18-P19+P20</f>
        <v>0</v>
      </c>
      <c r="Q17" s="63" t="n">
        <f>Q18-Q19+Q20</f>
        <v>-7000000000</v>
      </c>
      <c r="R17" s="63" t="n">
        <f>R18-R19+R20</f>
        <v>-18000000000</v>
      </c>
      <c r="S17" s="67" t="n">
        <f>IF(ISNUMBER(R17/N17*100), R17/N17*100, "-")</f>
        <v>-190.477722360518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17.1" customHeight="true">
      <c r="A18" s="6"/>
      <c r="B18" s="15" t="s">
        <v>18</v>
      </c>
      <c r="C18" s="22"/>
      <c r="D18" s="28" t="n">
        <v>5127465000</v>
      </c>
      <c r="E18" s="32" t="n">
        <v>944767000</v>
      </c>
      <c r="F18" s="32" t="n">
        <v>5127465000</v>
      </c>
      <c r="G18" s="32" t="n">
        <v>6504582018</v>
      </c>
      <c r="H18" s="32" t="n">
        <v>10990842242</v>
      </c>
      <c r="I18" s="42" t="n">
        <f>IF(ISNUMBER(H18/D18*100), H18/D18*100, "-")</f>
        <v>214.352360123375</v>
      </c>
      <c r="J18" s="48"/>
      <c r="K18" s="11"/>
      <c r="L18" s="15" t="s">
        <v>71</v>
      </c>
      <c r="M18" s="22"/>
      <c r="N18" s="29" t="n">
        <v>117449924000</v>
      </c>
      <c r="O18" s="61" t="n">
        <v>0</v>
      </c>
      <c r="P18" s="61" t="n">
        <v>0</v>
      </c>
      <c r="Q18" s="61" t="n">
        <v>2600000000</v>
      </c>
      <c r="R18" s="61" t="n">
        <v>90000000000</v>
      </c>
      <c r="S18" s="66" t="n">
        <f>IF(ISNUMBER(R18/N18*100), R18/N18*100, "-")</f>
        <v>76.6284020754241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17.1" customHeight="true">
      <c r="A19" s="6" t="s">
        <v>6</v>
      </c>
      <c r="B19" s="15"/>
      <c r="C19" s="23"/>
      <c r="D19" s="28" t="n">
        <f>SUM(D20:D37, N7:N16)</f>
        <v>177221485000</v>
      </c>
      <c r="E19" s="32" t="n">
        <f>SUM(E20:E37, O7:O16)</f>
        <v>11031468552</v>
      </c>
      <c r="F19" s="32" t="n">
        <f>SUM(F20:F37, P7:P16)</f>
        <v>175560144045</v>
      </c>
      <c r="G19" s="32" t="n">
        <f>SUM(G20:G37, Q7:Q16)</f>
        <v>20941182345</v>
      </c>
      <c r="H19" s="32" t="n">
        <f>SUM(H20:H37, R7:R16)</f>
        <v>154261233098</v>
      </c>
      <c r="I19" s="42" t="n">
        <f>IF(ISNUMBER(H19/D19*100), H19/D19*100, "-")</f>
        <v>87.0443180735112</v>
      </c>
      <c r="J19" s="49"/>
      <c r="K19" s="6"/>
      <c r="L19" s="15" t="s">
        <v>72</v>
      </c>
      <c r="M19" s="23"/>
      <c r="N19" s="29" t="n">
        <v>108000000000</v>
      </c>
      <c r="O19" s="61" t="n">
        <v>0</v>
      </c>
      <c r="P19" s="61" t="n">
        <v>0</v>
      </c>
      <c r="Q19" s="61" t="n">
        <v>9600000000</v>
      </c>
      <c r="R19" s="61" t="n">
        <v>108000000000</v>
      </c>
      <c r="S19" s="66" t="n">
        <f>IF(ISNUMBER(R19/N19*100), R19/N19*100, "-")</f>
        <v>100</v>
      </c>
      <c r="T19" s="49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17.1" customHeight="true">
      <c r="A20" s="6"/>
      <c r="B20" s="15" t="s">
        <v>19</v>
      </c>
      <c r="C20" s="22"/>
      <c r="D20" s="28" t="n">
        <v>836349000</v>
      </c>
      <c r="E20" s="32" t="n">
        <v>49354000</v>
      </c>
      <c r="F20" s="32" t="n">
        <v>835825000</v>
      </c>
      <c r="G20" s="32" t="n">
        <v>81240081</v>
      </c>
      <c r="H20" s="32" t="n">
        <v>746468638</v>
      </c>
      <c r="I20" s="42" t="n">
        <f>IF(ISNUMBER(H20/D20*100), H20/D20*100, "-")</f>
        <v>89.2532469100818</v>
      </c>
      <c r="J20" s="48"/>
      <c r="K20" s="6"/>
      <c r="L20" s="15" t="s">
        <v>73</v>
      </c>
      <c r="M20" s="22"/>
      <c r="N20" s="29" t="n">
        <v>0</v>
      </c>
      <c r="O20" s="61" t="n">
        <v>0</v>
      </c>
      <c r="P20" s="61" t="n">
        <v>0</v>
      </c>
      <c r="Q20" s="61" t="n">
        <v>0</v>
      </c>
      <c r="R20" s="61" t="n">
        <v>0</v>
      </c>
      <c r="S20" s="43" t="s">
        <v>45</v>
      </c>
      <c r="T20" s="4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17.1" customHeight="true">
      <c r="A21" s="6"/>
      <c r="B21" s="9" t="s">
        <v>20</v>
      </c>
      <c r="C21" s="22"/>
      <c r="D21" s="28" t="n">
        <v>8634365000</v>
      </c>
      <c r="E21" s="32" t="n">
        <v>440991000</v>
      </c>
      <c r="F21" s="32" t="n">
        <v>8631032000</v>
      </c>
      <c r="G21" s="32" t="n">
        <v>1742946154</v>
      </c>
      <c r="H21" s="32" t="n">
        <v>7795435865</v>
      </c>
      <c r="I21" s="42" t="n">
        <f>IF(ISNUMBER(H21/D21*100), H21/D21*100, "-")</f>
        <v>90.2838351749086</v>
      </c>
      <c r="J21" s="48"/>
      <c r="K21" s="6" t="s">
        <v>52</v>
      </c>
      <c r="L21" s="18"/>
      <c r="M21" s="22"/>
      <c r="N21" s="29" t="n">
        <f>D8-D19-N19+N18+N20</f>
        <v>0</v>
      </c>
      <c r="O21" s="61" t="n">
        <f>E8-E19-O19+O18+O20</f>
        <v>16903333948</v>
      </c>
      <c r="P21" s="63" t="n">
        <f>F8-F19-P19+P18+P20</f>
        <v>-7788583045</v>
      </c>
      <c r="Q21" s="63" t="n">
        <f>G8-G19-Q19+Q18+Q20</f>
        <v>-3572134472</v>
      </c>
      <c r="R21" s="63" t="n">
        <f>H8-H19-R19+R18+R20</f>
        <v>-9859698357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17.1" customHeight="true">
      <c r="A22" s="6"/>
      <c r="B22" s="15" t="s">
        <v>21</v>
      </c>
      <c r="C22" s="22"/>
      <c r="D22" s="28" t="n">
        <v>2038192230</v>
      </c>
      <c r="E22" s="32" t="n">
        <v>119266883</v>
      </c>
      <c r="F22" s="32" t="n">
        <v>2038154230</v>
      </c>
      <c r="G22" s="32" t="n">
        <v>354709398</v>
      </c>
      <c r="H22" s="32" t="n">
        <v>1787793828</v>
      </c>
      <c r="I22" s="42" t="n">
        <f>IF(ISNUMBER(H22/D22*100), H22/D22*100, "-")</f>
        <v>87.7146817501115</v>
      </c>
      <c r="J22" s="48"/>
      <c r="K22" s="6" t="s">
        <v>53</v>
      </c>
      <c r="L22" s="15"/>
      <c r="M22" s="22"/>
      <c r="N22" s="57"/>
      <c r="O22" s="62"/>
      <c r="P22" s="62"/>
      <c r="Q22" s="62"/>
      <c r="R22" s="62"/>
      <c r="S22" s="62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17.1" customHeight="true">
      <c r="A23" s="6"/>
      <c r="B23" s="15" t="s">
        <v>22</v>
      </c>
      <c r="C23" s="22"/>
      <c r="D23" s="28" t="n">
        <v>2395565000</v>
      </c>
      <c r="E23" s="32" t="n">
        <v>89759000</v>
      </c>
      <c r="F23" s="32" t="n">
        <v>2395065000</v>
      </c>
      <c r="G23" s="32" t="n">
        <v>407560417</v>
      </c>
      <c r="H23" s="32" t="n">
        <v>2220047317</v>
      </c>
      <c r="I23" s="42" t="n">
        <f>IF(ISNUMBER(H23/D23*100), H23/D23*100, "-")</f>
        <v>92.6732239367331</v>
      </c>
      <c r="J23" s="48"/>
      <c r="K23" s="6" t="s">
        <v>54</v>
      </c>
      <c r="L23" s="15"/>
      <c r="M23" s="22"/>
      <c r="N23" s="29" t="n">
        <v>0</v>
      </c>
      <c r="O23" s="61" t="n">
        <v>0</v>
      </c>
      <c r="P23" s="61" t="n">
        <v>0</v>
      </c>
      <c r="Q23" s="61" t="n">
        <v>0</v>
      </c>
      <c r="R23" s="61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17.1" customHeight="true">
      <c r="A24" s="6"/>
      <c r="B24" s="15" t="s">
        <v>23</v>
      </c>
      <c r="C24" s="22"/>
      <c r="D24" s="28" t="n">
        <v>64269478000</v>
      </c>
      <c r="E24" s="32" t="n">
        <v>1346125000</v>
      </c>
      <c r="F24" s="32" t="n">
        <v>64269478000</v>
      </c>
      <c r="G24" s="32" t="n">
        <v>3329843735</v>
      </c>
      <c r="H24" s="32" t="n">
        <v>62086433120</v>
      </c>
      <c r="I24" s="42" t="n">
        <f>IF(ISNUMBER(H24/D24*100), H24/D24*100, "-")</f>
        <v>96.6032945218569</v>
      </c>
      <c r="J24" s="48"/>
      <c r="K24" s="6" t="s">
        <v>55</v>
      </c>
      <c r="L24" s="15"/>
      <c r="M24" s="22"/>
      <c r="N24" s="29" t="n">
        <v>0</v>
      </c>
      <c r="O24" s="61" t="n">
        <v>0</v>
      </c>
      <c r="P24" s="61" t="n">
        <v>0</v>
      </c>
      <c r="Q24" s="61" t="n">
        <v>0</v>
      </c>
      <c r="R24" s="61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17.1" customHeight="true">
      <c r="A25" s="6"/>
      <c r="B25" s="15" t="s">
        <v>24</v>
      </c>
      <c r="C25" s="23"/>
      <c r="D25" s="28" t="n">
        <v>1177483000</v>
      </c>
      <c r="E25" s="32" t="n">
        <v>267483000</v>
      </c>
      <c r="F25" s="32" t="n">
        <v>1177462000</v>
      </c>
      <c r="G25" s="32" t="n">
        <v>380051935</v>
      </c>
      <c r="H25" s="32" t="n">
        <v>833232909</v>
      </c>
      <c r="I25" s="42" t="n">
        <f>IF(ISNUMBER(H25/D25*100), H25/D25*100, "-")</f>
        <v>70.7639013896591</v>
      </c>
      <c r="J25" s="49"/>
      <c r="K25" s="6" t="s">
        <v>51</v>
      </c>
      <c r="L25" s="15"/>
      <c r="M25" s="23"/>
      <c r="N25" s="57"/>
      <c r="O25" s="62"/>
      <c r="P25" s="62"/>
      <c r="Q25" s="62"/>
      <c r="R25" s="62"/>
      <c r="S25" s="62"/>
      <c r="T25" s="49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17.1" customHeight="true">
      <c r="A26" s="6"/>
      <c r="B26" s="15" t="s">
        <v>25</v>
      </c>
      <c r="C26" s="23"/>
      <c r="D26" s="28" t="n">
        <v>12278050000</v>
      </c>
      <c r="E26" s="32" t="n">
        <v>1660549000</v>
      </c>
      <c r="F26" s="32" t="n">
        <v>12277738000</v>
      </c>
      <c r="G26" s="32" t="n">
        <v>1477096351</v>
      </c>
      <c r="H26" s="32" t="n">
        <v>7612555888</v>
      </c>
      <c r="I26" s="42" t="n">
        <f>IF(ISNUMBER(H26/D26*100), H26/D26*100, "-")</f>
        <v>62.0013429494097</v>
      </c>
      <c r="J26" s="49"/>
      <c r="K26" s="6"/>
      <c r="L26" s="15" t="s">
        <v>71</v>
      </c>
      <c r="M26" s="23"/>
      <c r="N26" s="29" t="n">
        <v>0</v>
      </c>
      <c r="O26" s="61" t="n">
        <v>0</v>
      </c>
      <c r="P26" s="61" t="n">
        <v>0</v>
      </c>
      <c r="Q26" s="61" t="n">
        <v>0</v>
      </c>
      <c r="R26" s="6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17.1" customHeight="true">
      <c r="A27" s="6"/>
      <c r="B27" s="15" t="s">
        <v>26</v>
      </c>
      <c r="C27" s="23"/>
      <c r="D27" s="28" t="n">
        <v>6778595000</v>
      </c>
      <c r="E27" s="32" t="n">
        <v>1044921000</v>
      </c>
      <c r="F27" s="32" t="n">
        <v>6778588000</v>
      </c>
      <c r="G27" s="32" t="n">
        <v>1722571578</v>
      </c>
      <c r="H27" s="32" t="n">
        <v>4272187229</v>
      </c>
      <c r="I27" s="42" t="n">
        <f>IF(ISNUMBER(H27/D27*100), H27/D27*100, "-")</f>
        <v>63.0246714695302</v>
      </c>
      <c r="J27" s="49"/>
      <c r="K27" s="6" t="s">
        <v>56</v>
      </c>
      <c r="L27" s="15"/>
      <c r="M27" s="23"/>
      <c r="N27" s="29" t="n">
        <v>0</v>
      </c>
      <c r="O27" s="61" t="n">
        <v>0</v>
      </c>
      <c r="P27" s="61" t="n">
        <v>0</v>
      </c>
      <c r="Q27" s="61" t="n">
        <v>0</v>
      </c>
      <c r="R27" s="6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17.1" customHeight="true">
      <c r="A28" s="6"/>
      <c r="B28" s="15" t="s">
        <v>27</v>
      </c>
      <c r="C28" s="22"/>
      <c r="D28" s="28" t="n">
        <v>1429239000</v>
      </c>
      <c r="E28" s="32" t="n">
        <v>296431000</v>
      </c>
      <c r="F28" s="32" t="n">
        <v>1429119000</v>
      </c>
      <c r="G28" s="32" t="n">
        <v>74406414</v>
      </c>
      <c r="H28" s="32" t="n">
        <v>785409851</v>
      </c>
      <c r="I28" s="42" t="n">
        <f>IF(ISNUMBER(H28/D28*100), H28/D28*100, "-")</f>
        <v>54.9530100284137</v>
      </c>
      <c r="J28" s="48"/>
      <c r="K28" s="6" t="s">
        <v>57</v>
      </c>
      <c r="L28" s="15"/>
      <c r="M28" s="22"/>
      <c r="N28" s="57"/>
      <c r="O28" s="62"/>
      <c r="P28" s="62"/>
      <c r="Q28" s="62"/>
      <c r="R28" s="62"/>
      <c r="S28" s="62"/>
      <c r="T28" s="4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7.1" customHeight="true">
      <c r="A29" s="6"/>
      <c r="B29" s="15" t="s">
        <v>28</v>
      </c>
      <c r="C29" s="22"/>
      <c r="D29" s="28" t="n">
        <v>3125310000</v>
      </c>
      <c r="E29" s="32" t="n">
        <v>749507000</v>
      </c>
      <c r="F29" s="32" t="n">
        <v>3125310000</v>
      </c>
      <c r="G29" s="32" t="n">
        <v>624697934</v>
      </c>
      <c r="H29" s="32" t="n">
        <v>2480435304</v>
      </c>
      <c r="I29" s="42" t="n">
        <f>IF(ISNUMBER(H29/D29*100), H29/D29*100, "-")</f>
        <v>79.3660566151838</v>
      </c>
      <c r="J29" s="48"/>
      <c r="K29" s="6" t="s">
        <v>54</v>
      </c>
      <c r="L29" s="15"/>
      <c r="M29" s="22"/>
      <c r="N29" s="29" t="n">
        <v>26890431732</v>
      </c>
      <c r="O29" s="63" t="n">
        <v>13918977990</v>
      </c>
      <c r="P29" s="63" t="n">
        <v>26890431732</v>
      </c>
      <c r="Q29" s="61" t="n">
        <v>354956599</v>
      </c>
      <c r="R29" s="61" t="n">
        <v>12742641803</v>
      </c>
      <c r="S29" s="66" t="n">
        <f>IF(ISNUMBER(R29/N29*100), R29/N29*100, "-")</f>
        <v>47.3872711676699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17.1" customHeight="true">
      <c r="A30" s="6"/>
      <c r="B30" s="15" t="s">
        <v>29</v>
      </c>
      <c r="C30" s="22"/>
      <c r="D30" s="28" t="n">
        <v>807488000</v>
      </c>
      <c r="E30" s="32" t="n">
        <v>162330000</v>
      </c>
      <c r="F30" s="32" t="n">
        <v>807488000</v>
      </c>
      <c r="G30" s="32" t="n">
        <v>212933991</v>
      </c>
      <c r="H30" s="32" t="n">
        <v>626296125</v>
      </c>
      <c r="I30" s="42" t="n">
        <f>IF(ISNUMBER(H30/D30*100), H30/D30*100, "-")</f>
        <v>77.5610442508124</v>
      </c>
      <c r="J30" s="48"/>
      <c r="K30" s="6" t="s">
        <v>55</v>
      </c>
      <c r="L30" s="15"/>
      <c r="M30" s="22"/>
      <c r="N30" s="29" t="n">
        <v>21937678932</v>
      </c>
      <c r="O30" s="63" t="n">
        <v>3781505078</v>
      </c>
      <c r="P30" s="63" t="n">
        <v>21937678932</v>
      </c>
      <c r="Q30" s="61" t="n">
        <v>1433116496</v>
      </c>
      <c r="R30" s="61" t="n">
        <v>9307033280</v>
      </c>
      <c r="S30" s="66" t="n">
        <f>IF(ISNUMBER(R30/N30*100), R30/N30*100, "-")</f>
        <v>42.4248768926235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17.1" customHeight="true">
      <c r="A31" s="6"/>
      <c r="B31" s="15" t="s">
        <v>30</v>
      </c>
      <c r="C31" s="23"/>
      <c r="D31" s="28" t="n">
        <v>20640748000</v>
      </c>
      <c r="E31" s="32" t="n">
        <v>1389464000</v>
      </c>
      <c r="F31" s="32" t="n">
        <v>20640748000</v>
      </c>
      <c r="G31" s="32" t="n">
        <v>3496167649</v>
      </c>
      <c r="H31" s="32" t="n">
        <v>18577806185</v>
      </c>
      <c r="I31" s="42" t="n">
        <f>IF(ISNUMBER(H31/D31*100), H31/D31*100, "-")</f>
        <v>90.0054890694853</v>
      </c>
      <c r="J31" s="49"/>
      <c r="K31" s="6" t="s">
        <v>51</v>
      </c>
      <c r="L31" s="15"/>
      <c r="M31" s="23"/>
      <c r="N31" s="57"/>
      <c r="O31" s="62"/>
      <c r="P31" s="62"/>
      <c r="Q31" s="62"/>
      <c r="R31" s="62"/>
      <c r="S31" s="62"/>
      <c r="T31" s="49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17.1" customHeight="true">
      <c r="A32" s="6"/>
      <c r="B32" s="15" t="s">
        <v>31</v>
      </c>
      <c r="C32" s="22"/>
      <c r="D32" s="28" t="n">
        <v>527022000</v>
      </c>
      <c r="E32" s="32" t="n">
        <v>51301000</v>
      </c>
      <c r="F32" s="32" t="n">
        <v>527022000</v>
      </c>
      <c r="G32" s="32" t="n">
        <v>63935619</v>
      </c>
      <c r="H32" s="32" t="n">
        <v>472290113</v>
      </c>
      <c r="I32" s="42" t="n">
        <f>IF(ISNUMBER(H32/D32*100), H32/D32*100, "-")</f>
        <v>89.6148762290758</v>
      </c>
      <c r="J32" s="48"/>
      <c r="K32" s="6"/>
      <c r="L32" s="15" t="s">
        <v>71</v>
      </c>
      <c r="M32" s="22"/>
      <c r="N32" s="29" t="n">
        <v>17067895877</v>
      </c>
      <c r="O32" s="61" t="n">
        <v>0</v>
      </c>
      <c r="P32" s="61" t="n">
        <v>0</v>
      </c>
      <c r="Q32" s="61" t="n">
        <v>0</v>
      </c>
      <c r="R32" s="61" t="n">
        <v>0</v>
      </c>
      <c r="S32" s="61" t="n">
        <f>IF(ISNUMBER(R32/N32*100), R32/N32*100, "-")</f>
        <v>0</v>
      </c>
      <c r="T32" s="4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17.1" customHeight="true">
      <c r="A33" s="6"/>
      <c r="B33" s="15" t="s">
        <v>32</v>
      </c>
      <c r="C33" s="22"/>
      <c r="D33" s="28" t="n">
        <v>11595135000</v>
      </c>
      <c r="E33" s="32" t="n">
        <v>298621000</v>
      </c>
      <c r="F33" s="32" t="n">
        <v>11595135000</v>
      </c>
      <c r="G33" s="32" t="n">
        <v>726066732</v>
      </c>
      <c r="H33" s="32" t="n">
        <v>11127417322</v>
      </c>
      <c r="I33" s="42" t="n">
        <f>IF(ISNUMBER(H33/D33*100), H33/D33*100, "-")</f>
        <v>95.9662593147902</v>
      </c>
      <c r="J33" s="48"/>
      <c r="K33" s="11"/>
      <c r="L33" s="18"/>
      <c r="M33" s="22"/>
      <c r="N33" s="58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17.1" customHeight="true">
      <c r="A34" s="6"/>
      <c r="B34" s="15" t="s">
        <v>33</v>
      </c>
      <c r="C34" s="22"/>
      <c r="D34" s="28" t="n">
        <v>3544505000</v>
      </c>
      <c r="E34" s="32" t="n">
        <v>78408000</v>
      </c>
      <c r="F34" s="32" t="n">
        <v>3544505000</v>
      </c>
      <c r="G34" s="32" t="n">
        <v>542177070</v>
      </c>
      <c r="H34" s="32" t="n">
        <v>3482438663</v>
      </c>
      <c r="I34" s="42" t="n">
        <f>IF(ISNUMBER(H34/D34*100), H34/D34*100, "-")</f>
        <v>98.2489420384511</v>
      </c>
      <c r="J34" s="48"/>
      <c r="K34" s="6"/>
      <c r="L34" s="15"/>
      <c r="M34" s="22"/>
      <c r="N34" s="58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17.1" customHeight="true">
      <c r="A35" s="6"/>
      <c r="B35" s="15" t="s">
        <v>34</v>
      </c>
      <c r="C35" s="22"/>
      <c r="D35" s="28" t="n">
        <v>10884993000</v>
      </c>
      <c r="E35" s="32" t="n">
        <v>424427000</v>
      </c>
      <c r="F35" s="32" t="n">
        <v>10884941000</v>
      </c>
      <c r="G35" s="32" t="n">
        <v>1729263742</v>
      </c>
      <c r="H35" s="32" t="n">
        <v>9668225182</v>
      </c>
      <c r="I35" s="42" t="n">
        <f>IF(ISNUMBER(H35/D35*100), H35/D35*100, "-")</f>
        <v>88.8216022003873</v>
      </c>
      <c r="J35" s="48"/>
      <c r="K35" s="6"/>
      <c r="L35" s="15"/>
      <c r="M35" s="22"/>
      <c r="N35" s="58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17.1" customHeight="true">
      <c r="A36" s="6"/>
      <c r="B36" s="15" t="s">
        <v>35</v>
      </c>
      <c r="C36" s="22"/>
      <c r="D36" s="28" t="n">
        <v>6897944000</v>
      </c>
      <c r="E36" s="32" t="n">
        <v>742179000</v>
      </c>
      <c r="F36" s="32" t="n">
        <v>6897944000</v>
      </c>
      <c r="G36" s="32" t="n">
        <v>1035437178</v>
      </c>
      <c r="H36" s="32" t="n">
        <v>5998260594</v>
      </c>
      <c r="I36" s="42" t="n">
        <f>IF(ISNUMBER(H36/D36*100), H36/D36*100, "-")</f>
        <v>86.9572236886817</v>
      </c>
      <c r="J36" s="48"/>
      <c r="K36" s="6"/>
      <c r="L36" s="15"/>
      <c r="M36" s="22"/>
      <c r="N36" s="58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17.1" customHeight="true">
      <c r="A37" s="7"/>
      <c r="B37" s="16" t="s">
        <v>36</v>
      </c>
      <c r="C37" s="24"/>
      <c r="D37" s="30" t="n">
        <v>1769487000</v>
      </c>
      <c r="E37" s="33" t="n">
        <v>261245000</v>
      </c>
      <c r="F37" s="33" t="n">
        <v>1769487000</v>
      </c>
      <c r="G37" s="33" t="n">
        <v>322198962</v>
      </c>
      <c r="H37" s="33" t="n">
        <v>1495653443</v>
      </c>
      <c r="I37" s="44" t="n">
        <f>IF(ISNUMBER(H37/D37*100), H37/D37*100, "-")</f>
        <v>84.5246923543377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5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5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5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5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5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0.4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5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5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5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5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5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5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5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5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5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5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5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5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5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5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5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5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5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5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5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5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5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5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5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5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5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5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5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5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5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5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5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5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5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5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5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5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5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5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5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5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5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5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5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5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5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5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5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5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5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5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5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5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5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5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5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5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5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5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5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5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5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5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5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5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5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5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5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5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5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5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5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5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5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5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5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5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5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5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5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5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5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5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5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5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5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5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5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5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5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5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5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5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5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5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5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5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5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5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5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5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5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5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5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5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5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5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5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5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5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5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5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5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5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5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5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5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5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5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5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5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5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5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5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5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5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5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5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5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5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5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5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5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5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5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5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5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5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5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5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5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5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5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5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5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5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5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5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5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5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5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5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5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5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5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5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5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5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"='中華民國113年12月$0_3_1$2024'/12"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"='中華民國113年12月$0_3_11$2024'/12"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