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大肚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<sst xmlns="http://schemas.openxmlformats.org/spreadsheetml/2006/main" count="76">
  <si>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</si>
  <si>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</si>
  <si>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臺中市大肚區公所一般公文統計表</t>
  </si>
  <si>
    <t>中華民國114年5月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</si>
  <si>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</si>
  <si>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</si>
  <si>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</si>
  <si>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</si>
  <si>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</si>
  <si>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</si>
  <si>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</si>
  <si>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</si>
  <si>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</si>
  <si>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</si>
  <si>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</si>
  <si>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</si>
  <si>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</si>
  <si>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</si>
  <si>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</si>
  <si>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</si>
  <si>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</si>
  <si>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</si>
  <si>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</si>
  <si>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</si>
  <si>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</si>
  <si>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</si>
  <si>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</si>
  <si>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</si>
  <si>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</si>
  <si>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</si>
  <si>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</si>
  <si>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</si>
  <si>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</si>
  <si>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</si>
  <si>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</si>
  <si>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</si>
  <si>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</si>
  <si>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</si>
  <si>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</si>
  <si>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</si>
  <si>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</si>
  <si>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</si>
  <si>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</si>
  <si>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</si>
  <si>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</si>
  <si>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</si>
  <si>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</si>
  <si>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</si>
  <si>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</si>
  <si>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</si>
  <si>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</si>
  <si>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</si>
  <si>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</si>
  <si>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</si>
  <si>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</si>
  <si>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</si>
  <si>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</si>
  <si>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</si>
  <si>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</si>
  <si>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</si>
  <si>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</si>
  <si>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</si>
  <si>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</si>
  <si>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臺中市大肚區公所</t>
  </si>
  <si>
    <t>30280-06-02-3</t>
  </si>
  <si>
    <t>發文平均使用日數</t>
  </si>
  <si>
    <t>﹝11﹞</t>
  </si>
  <si>
    <t>中華民國  114年 6月 3日編製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</si>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</sst>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0" xfId="0" applyFont="true"/>
    <xf numFmtId="0" fontId="8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center" vertical="center" wrapText="true"/>
    </xf>
    <xf numFmtId="198" fontId="10" borderId="1" xfId="0" applyNumberFormat="true" applyFont="true" applyBorder="true">
      <alignment horizontal="right" vertical="center"/>
    </xf>
    <xf numFmtId="198" fontId="10" borderId="1" xfId="0" applyNumberFormat="true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8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99" fontId="10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2" borderId="1" xfId="0" applyFont="true" applyBorder="true">
      <alignment horizontal="center" vertical="center" wrapText="true"/>
    </xf>
    <xf numFmtId="0" fontId="13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9" borderId="1" xfId="0" applyFont="true" applyBorder="true">
      <alignment horizontal="center" vertical="center"/>
    </xf>
    <xf numFmtId="0" fontId="8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6" borderId="2" xfId="0" applyFont="true" applyBorder="true"/>
    <xf numFmtId="0" fontId="14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9" borderId="10" xfId="0" applyNumberFormat="true" applyFont="true" applyBorder="true">
      <alignment horizontal="center" vertical="center" wrapText="true"/>
    </xf>
    <xf numFmtId="198" fontId="10" borderId="10" xfId="0" applyNumberFormat="true" applyFont="true" applyBorder="true">
      <alignment horizontal="right" vertical="center"/>
    </xf>
    <xf numFmtId="0" fontId="6" borderId="8" xfId="0" applyFont="true" applyBorder="true"/>
    <xf numFmtId="0" fontId="7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A22" sqref="A22:A22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2109375" hidden="false" outlineLevel="0"/>
    <col min="5" max="5" bestFit="false" customWidth="true" width="14.2109375" hidden="false" outlineLevel="0"/>
    <col min="6" max="6" bestFit="false" customWidth="true" width="12.2109375" hidden="false" outlineLevel="0"/>
    <col min="7" max="7" bestFit="false" customWidth="true" width="11.2109375" hidden="false" outlineLevel="0"/>
    <col min="8" max="8" bestFit="false" customWidth="true" width="9.2109375" hidden="false" outlineLevel="0"/>
    <col min="9" max="9" bestFit="false" customWidth="true" width="11.2109375" hidden="false" outlineLevel="0"/>
    <col min="11" max="11" bestFit="false" customWidth="true" width="11.2109375" hidden="false" outlineLevel="0"/>
    <col min="12" max="12" bestFit="false" customWidth="true" width="14.2109375" hidden="false" outlineLevel="0"/>
    <col min="13" max="15" bestFit="false" customWidth="true" width="12.2109375" hidden="false" outlineLevel="0"/>
    <col min="16" max="20" bestFit="false" customWidth="true" width="10.2109375" hidden="false" outlineLevel="0"/>
  </cols>
  <sheetData>
    <row r="1" ht="23.25" customHeight="true">
      <c r="A1" s="1" t="s">
        <v>0</v>
      </c>
      <c r="B1" s="14"/>
      <c r="C1" s="23"/>
      <c r="D1" s="10"/>
      <c r="E1" s="10"/>
      <c r="F1" s="10"/>
      <c r="G1" s="10"/>
      <c r="H1" s="34"/>
      <c r="I1" s="10"/>
      <c r="J1" s="34"/>
      <c r="K1" s="33"/>
      <c r="L1" s="33"/>
      <c r="M1" s="10"/>
      <c r="N1" s="42"/>
      <c r="O1" s="1" t="s">
        <v>60</v>
      </c>
      <c r="P1" s="16" t="s">
        <v>63</v>
      </c>
      <c r="Q1" s="16"/>
      <c r="R1" s="16"/>
      <c r="S1" s="16"/>
      <c r="T1" s="16"/>
      <c r="U1" s="55"/>
    </row>
    <row r="2" ht="19.5" customHeight="true">
      <c r="A2" s="1" t="s">
        <v>1</v>
      </c>
      <c r="B2" s="15" t="s">
        <v>22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3"/>
      <c r="O2" s="1" t="s">
        <v>61</v>
      </c>
      <c r="P2" s="48" t="s">
        <v>64</v>
      </c>
      <c r="Q2" s="48"/>
      <c r="R2" s="48"/>
      <c r="S2" s="48"/>
      <c r="T2" s="48"/>
      <c r="U2" s="55"/>
    </row>
    <row r="3" ht="16.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0"/>
      <c r="S3" s="50"/>
      <c r="T3" s="50"/>
    </row>
    <row r="4" ht="38.7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9.4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6" t="s">
        <v>23</v>
      </c>
      <c r="C6" s="16"/>
      <c r="D6" s="16"/>
      <c r="E6" s="16"/>
      <c r="F6" s="16" t="s">
        <v>36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68</v>
      </c>
      <c r="R6" s="16"/>
      <c r="S6" s="16"/>
      <c r="T6" s="16"/>
      <c r="U6" s="56"/>
    </row>
    <row r="7" ht="29.1" customHeight="true">
      <c r="A7" s="6"/>
      <c r="B7" s="17" t="s">
        <v>24</v>
      </c>
      <c r="C7" s="17" t="s">
        <v>28</v>
      </c>
      <c r="D7" s="17" t="s">
        <v>30</v>
      </c>
      <c r="E7" s="17" t="s">
        <v>7</v>
      </c>
      <c r="F7" s="28" t="s">
        <v>37</v>
      </c>
      <c r="G7" s="28"/>
      <c r="H7" s="28"/>
      <c r="I7" s="28"/>
      <c r="J7" s="28"/>
      <c r="K7" s="28"/>
      <c r="L7" s="17" t="s">
        <v>51</v>
      </c>
      <c r="M7" s="17" t="s">
        <v>55</v>
      </c>
      <c r="N7" s="28" t="s">
        <v>57</v>
      </c>
      <c r="O7" s="28"/>
      <c r="P7" s="17" t="s">
        <v>65</v>
      </c>
      <c r="Q7" s="28" t="s">
        <v>68</v>
      </c>
      <c r="R7" s="28"/>
      <c r="S7" s="17" t="s">
        <v>72</v>
      </c>
      <c r="T7" s="52" t="s">
        <v>74</v>
      </c>
    </row>
    <row r="8" ht="16.5" customHeight="true">
      <c r="A8" s="7" t="s">
        <v>5</v>
      </c>
      <c r="B8" s="17"/>
      <c r="C8" s="17"/>
      <c r="D8" s="17"/>
      <c r="E8" s="18" t="s">
        <v>34</v>
      </c>
      <c r="F8" s="28" t="s">
        <v>38</v>
      </c>
      <c r="G8" s="28"/>
      <c r="H8" s="35" t="s">
        <v>45</v>
      </c>
      <c r="I8" s="35"/>
      <c r="J8" s="36" t="s">
        <v>48</v>
      </c>
      <c r="K8" s="36"/>
      <c r="L8" s="18" t="s">
        <v>52</v>
      </c>
      <c r="M8" s="17"/>
      <c r="N8" s="44" t="s">
        <v>58</v>
      </c>
      <c r="O8" s="44"/>
      <c r="P8" s="17"/>
      <c r="Q8" s="44" t="s">
        <v>69</v>
      </c>
      <c r="R8" s="44"/>
      <c r="S8" s="17"/>
      <c r="T8" s="52"/>
    </row>
    <row r="9" ht="29.85" customHeight="true">
      <c r="A9" s="6"/>
      <c r="B9" s="17"/>
      <c r="C9" s="17"/>
      <c r="D9" s="17"/>
      <c r="E9" s="18"/>
      <c r="F9" s="17" t="s">
        <v>39</v>
      </c>
      <c r="G9" s="30" t="s">
        <v>41</v>
      </c>
      <c r="H9" s="17" t="s">
        <v>39</v>
      </c>
      <c r="I9" s="30" t="s">
        <v>41</v>
      </c>
      <c r="J9" s="17" t="s">
        <v>39</v>
      </c>
      <c r="K9" s="30" t="s">
        <v>41</v>
      </c>
      <c r="L9" s="18"/>
      <c r="M9" s="17"/>
      <c r="N9" s="17" t="s">
        <v>39</v>
      </c>
      <c r="O9" s="36" t="s">
        <v>41</v>
      </c>
      <c r="P9" s="17"/>
      <c r="Q9" s="17" t="s">
        <v>39</v>
      </c>
      <c r="R9" s="36" t="s">
        <v>41</v>
      </c>
      <c r="S9" s="17"/>
      <c r="T9" s="52"/>
    </row>
    <row r="10" ht="28.5" customHeight="true">
      <c r="A10" s="8" t="s">
        <v>6</v>
      </c>
      <c r="B10" s="18" t="s">
        <v>25</v>
      </c>
      <c r="C10" s="18" t="s">
        <v>29</v>
      </c>
      <c r="D10" s="18" t="s">
        <v>31</v>
      </c>
      <c r="E10" s="18" t="s">
        <v>35</v>
      </c>
      <c r="F10" s="18" t="s">
        <v>40</v>
      </c>
      <c r="G10" s="31" t="s">
        <v>42</v>
      </c>
      <c r="H10" s="18" t="s">
        <v>46</v>
      </c>
      <c r="I10" s="31" t="s">
        <v>47</v>
      </c>
      <c r="J10" s="18" t="s">
        <v>49</v>
      </c>
      <c r="K10" s="31" t="s">
        <v>50</v>
      </c>
      <c r="L10" s="18" t="s">
        <v>53</v>
      </c>
      <c r="M10" s="18" t="s">
        <v>56</v>
      </c>
      <c r="N10" s="18" t="s">
        <v>59</v>
      </c>
      <c r="O10" s="46" t="s">
        <v>62</v>
      </c>
      <c r="P10" s="18" t="s">
        <v>66</v>
      </c>
      <c r="Q10" s="18" t="s">
        <v>70</v>
      </c>
      <c r="R10" s="51" t="s">
        <v>71</v>
      </c>
      <c r="S10" s="18" t="s">
        <v>73</v>
      </c>
      <c r="T10" s="53" t="s">
        <v>75</v>
      </c>
    </row>
    <row r="11" ht="24.6" customHeight="true">
      <c r="A11" s="9" t="s">
        <v>7</v>
      </c>
      <c r="B11" s="19" t="n">
        <f>SUM(B12:B22)</f>
        <v>1328</v>
      </c>
      <c r="C11" s="19" t="n">
        <f>SUM(C12:C22)</f>
        <v>177</v>
      </c>
      <c r="D11" s="19" t="n">
        <f>SUM(D12:D22)</f>
        <v>240</v>
      </c>
      <c r="E11" s="19" t="n">
        <f>B11+C11+D11</f>
        <v>1745</v>
      </c>
      <c r="F11" s="19" t="n">
        <f>SUM(F12:F32)</f>
        <v>426</v>
      </c>
      <c r="G11" s="32" t="n">
        <f>IF($L11&gt;0, F11/$L11*100, "--")</f>
        <v>100</v>
      </c>
      <c r="H11" s="32" t="n">
        <f>SUM(H12:H32)</f>
        <v>0</v>
      </c>
      <c r="I11" s="32" t="n">
        <f>IF($L11&gt;0, H11/$L11*100, "--")</f>
        <v>0</v>
      </c>
      <c r="J11" s="32" t="n">
        <f>SUM(J12:J32)</f>
        <v>0</v>
      </c>
      <c r="K11" s="32" t="n">
        <f>IF($L11&gt;0, J11/$L11*100, "--")</f>
        <v>0</v>
      </c>
      <c r="L11" s="19" t="n">
        <f>F11+H11+J11</f>
        <v>426</v>
      </c>
      <c r="M11" s="19" t="n">
        <f>SUM(M12:M22)</f>
        <v>1115</v>
      </c>
      <c r="N11" s="19" t="n">
        <f>L11+M11</f>
        <v>1541</v>
      </c>
      <c r="O11" s="32" t="n">
        <f>IF(E11&gt;0, N11/E11*100, "--")</f>
        <v>88.3094555873925</v>
      </c>
      <c r="P11" s="32" t="n">
        <v>1.27</v>
      </c>
      <c r="Q11" s="19" t="n">
        <f>E11-N11</f>
        <v>204</v>
      </c>
      <c r="R11" s="32" t="n">
        <f>IF(E11&gt;0, Q11/E11*100, "--")</f>
        <v>11.6905444126075</v>
      </c>
      <c r="S11" s="19" t="n">
        <f>SUM(S12:S22)</f>
        <v>204</v>
      </c>
      <c r="T11" s="54" t="n">
        <f>SUM(T12:T22)</f>
        <v>0</v>
      </c>
    </row>
    <row r="12" ht="24.6" customHeight="true">
      <c r="A12" s="9" t="s">
        <v>8</v>
      </c>
      <c r="B12" s="20" t="n">
        <v>0</v>
      </c>
      <c r="C12" s="20" t="n">
        <v>0</v>
      </c>
      <c r="D12" s="20" t="n">
        <v>0</v>
      </c>
      <c r="E12" s="19" t="n">
        <f>B12+C12+D12</f>
        <v>0</v>
      </c>
      <c r="F12" s="20" t="n">
        <v>0</v>
      </c>
      <c r="G12" s="32" t="str">
        <f>IF($L12&gt;0, F12/$L12*100, "--")</f>
        <v>--</v>
      </c>
      <c r="H12" s="32" t="n">
        <v>0</v>
      </c>
      <c r="I12" s="32" t="str">
        <f>IF($L12&gt;0, H12/$L12*100, "--")</f>
        <v>--</v>
      </c>
      <c r="J12" s="32" t="n">
        <v>0</v>
      </c>
      <c r="K12" s="32" t="str">
        <f>IF($L12&gt;0, J12/$L12*100, "--")</f>
        <v>--</v>
      </c>
      <c r="L12" s="19" t="n">
        <f>F12+H12+J12</f>
        <v>0</v>
      </c>
      <c r="M12" s="20" t="n">
        <v>0</v>
      </c>
      <c r="N12" s="19" t="n">
        <f>L12+M12</f>
        <v>0</v>
      </c>
      <c r="O12" s="32" t="str">
        <f>IF(E12&gt;0, N12/E12*100, "--")</f>
        <v>--</v>
      </c>
      <c r="P12" s="32" t="n">
        <v>0</v>
      </c>
      <c r="Q12" s="19" t="n">
        <f>E12-N12</f>
        <v>0</v>
      </c>
      <c r="R12" s="32" t="str">
        <f>IF(E12&gt;0, Q12/E12*100, "--")</f>
        <v>--</v>
      </c>
      <c r="S12" s="19" t="n">
        <v>0</v>
      </c>
      <c r="T12" s="54" t="n">
        <v>0</v>
      </c>
    </row>
    <row r="13" ht="24.6" customHeight="true">
      <c r="A13" s="9" t="s">
        <v>9</v>
      </c>
      <c r="B13" s="20" t="n">
        <v>0</v>
      </c>
      <c r="C13" s="20" t="n">
        <v>0</v>
      </c>
      <c r="D13" s="20" t="n">
        <v>0</v>
      </c>
      <c r="E13" s="19" t="n">
        <f>B13+C13+D13</f>
        <v>0</v>
      </c>
      <c r="F13" s="20" t="n">
        <v>0</v>
      </c>
      <c r="G13" s="32" t="str">
        <f>IF($L13&gt;0, F13/$L13*100, "--")</f>
        <v>--</v>
      </c>
      <c r="H13" s="32" t="n">
        <v>0</v>
      </c>
      <c r="I13" s="32" t="str">
        <f>IF($L13&gt;0, H13/$L13*100, "--")</f>
        <v>--</v>
      </c>
      <c r="J13" s="32" t="n">
        <v>0</v>
      </c>
      <c r="K13" s="32" t="str">
        <f>IF($L13&gt;0, J13/$L13*100, "--")</f>
        <v>--</v>
      </c>
      <c r="L13" s="19" t="n">
        <f>F13+H13+J13</f>
        <v>0</v>
      </c>
      <c r="M13" s="20" t="n">
        <v>0</v>
      </c>
      <c r="N13" s="19" t="n">
        <f>L13+M13</f>
        <v>0</v>
      </c>
      <c r="O13" s="32" t="str">
        <f>IF(E13&gt;0, N13/E13*100, "--")</f>
        <v>--</v>
      </c>
      <c r="P13" s="32" t="n">
        <v>0</v>
      </c>
      <c r="Q13" s="19" t="n">
        <f>E13-N13</f>
        <v>0</v>
      </c>
      <c r="R13" s="32" t="str">
        <f>IF(E13&gt;0, Q13/E13*100, "--")</f>
        <v>--</v>
      </c>
      <c r="S13" s="19" t="n">
        <v>0</v>
      </c>
      <c r="T13" s="54" t="n">
        <v>0</v>
      </c>
    </row>
    <row r="14" ht="24.6" customHeight="true">
      <c r="A14" s="9" t="s">
        <v>10</v>
      </c>
      <c r="B14" s="20" t="n">
        <v>312</v>
      </c>
      <c r="C14" s="20" t="n">
        <v>30</v>
      </c>
      <c r="D14" s="20" t="n">
        <v>62</v>
      </c>
      <c r="E14" s="19" t="n">
        <f>B14+C14+D14</f>
        <v>404</v>
      </c>
      <c r="F14" s="20" t="n">
        <v>117</v>
      </c>
      <c r="G14" s="32" t="n">
        <f>IF($L14&gt;0, F14/$L14*100, "--")</f>
        <v>100</v>
      </c>
      <c r="H14" s="32" t="n">
        <v>0</v>
      </c>
      <c r="I14" s="32" t="n">
        <f>IF($L14&gt;0, H14/$L14*100, "--")</f>
        <v>0</v>
      </c>
      <c r="J14" s="32" t="n">
        <v>0</v>
      </c>
      <c r="K14" s="32" t="n">
        <f>IF($L14&gt;0, J14/$L14*100, "--")</f>
        <v>0</v>
      </c>
      <c r="L14" s="19" t="n">
        <f>F14+H14+J14</f>
        <v>117</v>
      </c>
      <c r="M14" s="20" t="n">
        <v>272</v>
      </c>
      <c r="N14" s="19" t="n">
        <f>L14+M14</f>
        <v>389</v>
      </c>
      <c r="O14" s="32" t="n">
        <f>IF(E14&gt;0, N14/E14*100, "--")</f>
        <v>96.2871287128713</v>
      </c>
      <c r="P14" s="32" t="n">
        <v>0.96</v>
      </c>
      <c r="Q14" s="19" t="n">
        <f>E14-N14</f>
        <v>15</v>
      </c>
      <c r="R14" s="32" t="n">
        <f>IF(E14&gt;0, Q14/E14*100, "--")</f>
        <v>3.71287128712871</v>
      </c>
      <c r="S14" s="19" t="n">
        <v>15</v>
      </c>
      <c r="T14" s="54" t="n">
        <v>0</v>
      </c>
    </row>
    <row r="15" ht="24.6" customHeight="true">
      <c r="A15" s="9" t="s">
        <v>11</v>
      </c>
      <c r="B15" s="20" t="n">
        <v>160</v>
      </c>
      <c r="C15" s="20" t="n">
        <v>14</v>
      </c>
      <c r="D15" s="20" t="n">
        <v>7</v>
      </c>
      <c r="E15" s="19" t="n">
        <f>B15+C15+D15</f>
        <v>181</v>
      </c>
      <c r="F15" s="20" t="n">
        <v>33</v>
      </c>
      <c r="G15" s="32" t="n">
        <f>IF($L15&gt;0, F15/$L15*100, "--")</f>
        <v>100</v>
      </c>
      <c r="H15" s="32" t="n">
        <v>0</v>
      </c>
      <c r="I15" s="32" t="n">
        <f>IF($L15&gt;0, H15/$L15*100, "--")</f>
        <v>0</v>
      </c>
      <c r="J15" s="32" t="n">
        <v>0</v>
      </c>
      <c r="K15" s="32" t="n">
        <f>IF($L15&gt;0, J15/$L15*100, "--")</f>
        <v>0</v>
      </c>
      <c r="L15" s="19" t="n">
        <f>F15+H15+J15</f>
        <v>33</v>
      </c>
      <c r="M15" s="20" t="n">
        <v>132</v>
      </c>
      <c r="N15" s="19" t="n">
        <f>L15+M15</f>
        <v>165</v>
      </c>
      <c r="O15" s="32" t="n">
        <f>IF(E15&gt;0, N15/E15*100, "--")</f>
        <v>91.1602209944751</v>
      </c>
      <c r="P15" s="32" t="n">
        <v>2.08</v>
      </c>
      <c r="Q15" s="19" t="n">
        <f>E15-N15</f>
        <v>16</v>
      </c>
      <c r="R15" s="32" t="n">
        <f>IF(E15&gt;0, Q15/E15*100, "--")</f>
        <v>8.83977900552486</v>
      </c>
      <c r="S15" s="19" t="n">
        <v>16</v>
      </c>
      <c r="T15" s="54" t="n">
        <v>0</v>
      </c>
    </row>
    <row r="16" ht="24.6" customHeight="true">
      <c r="A16" s="9" t="s">
        <v>12</v>
      </c>
      <c r="B16" s="20" t="n">
        <v>264</v>
      </c>
      <c r="C16" s="20" t="n">
        <v>32</v>
      </c>
      <c r="D16" s="20" t="n">
        <v>53</v>
      </c>
      <c r="E16" s="19" t="n">
        <f>B16+C16+D16</f>
        <v>349</v>
      </c>
      <c r="F16" s="20" t="n">
        <v>104</v>
      </c>
      <c r="G16" s="32" t="n">
        <f>IF($L16&gt;0, F16/$L16*100, "--")</f>
        <v>100</v>
      </c>
      <c r="H16" s="32" t="n">
        <v>0</v>
      </c>
      <c r="I16" s="32" t="n">
        <f>IF($L16&gt;0, H16/$L16*100, "--")</f>
        <v>0</v>
      </c>
      <c r="J16" s="32" t="n">
        <v>0</v>
      </c>
      <c r="K16" s="32" t="n">
        <f>IF($L16&gt;0, J16/$L16*100, "--")</f>
        <v>0</v>
      </c>
      <c r="L16" s="19" t="n">
        <f>F16+H16+J16</f>
        <v>104</v>
      </c>
      <c r="M16" s="20" t="n">
        <v>202</v>
      </c>
      <c r="N16" s="19" t="n">
        <f>L16+M16</f>
        <v>306</v>
      </c>
      <c r="O16" s="32" t="n">
        <f>IF(E16&gt;0, N16/E16*100, "--")</f>
        <v>87.6790830945559</v>
      </c>
      <c r="P16" s="32" t="n">
        <v>1.34</v>
      </c>
      <c r="Q16" s="19" t="n">
        <f>E16-N16</f>
        <v>43</v>
      </c>
      <c r="R16" s="32" t="n">
        <f>IF(E16&gt;0, Q16/E16*100, "--")</f>
        <v>12.3209169054441</v>
      </c>
      <c r="S16" s="19" t="n">
        <v>43</v>
      </c>
      <c r="T16" s="54" t="n">
        <v>0</v>
      </c>
    </row>
    <row r="17" ht="24.6" customHeight="true">
      <c r="A17" s="9" t="s">
        <v>13</v>
      </c>
      <c r="B17" s="20" t="n">
        <v>218</v>
      </c>
      <c r="C17" s="20" t="n">
        <v>33</v>
      </c>
      <c r="D17" s="20" t="n">
        <v>51</v>
      </c>
      <c r="E17" s="19" t="n">
        <f>B17+C17+D17</f>
        <v>302</v>
      </c>
      <c r="F17" s="20" t="n">
        <v>74</v>
      </c>
      <c r="G17" s="32" t="n">
        <f>IF($L17&gt;0, F17/$L17*100, "--")</f>
        <v>100</v>
      </c>
      <c r="H17" s="32" t="n">
        <v>0</v>
      </c>
      <c r="I17" s="32" t="n">
        <f>IF($L17&gt;0, H17/$L17*100, "--")</f>
        <v>0</v>
      </c>
      <c r="J17" s="32" t="n">
        <v>0</v>
      </c>
      <c r="K17" s="32" t="n">
        <f>IF($L17&gt;0, J17/$L17*100, "--")</f>
        <v>0</v>
      </c>
      <c r="L17" s="19" t="n">
        <f>F17+H17+J17</f>
        <v>74</v>
      </c>
      <c r="M17" s="20" t="n">
        <v>184</v>
      </c>
      <c r="N17" s="19" t="n">
        <f>L17+M17</f>
        <v>258</v>
      </c>
      <c r="O17" s="32" t="n">
        <f>IF(E17&gt;0, N17/E17*100, "--")</f>
        <v>85.4304635761589</v>
      </c>
      <c r="P17" s="32" t="n">
        <v>1.41</v>
      </c>
      <c r="Q17" s="19" t="n">
        <f>E17-N17</f>
        <v>44</v>
      </c>
      <c r="R17" s="32" t="n">
        <f>IF(E17&gt;0, Q17/E17*100, "--")</f>
        <v>14.5695364238411</v>
      </c>
      <c r="S17" s="19" t="n">
        <v>44</v>
      </c>
      <c r="T17" s="54" t="n">
        <v>0</v>
      </c>
    </row>
    <row r="18" ht="24.6" customHeight="true">
      <c r="A18" s="9" t="s">
        <v>14</v>
      </c>
      <c r="B18" s="20" t="n">
        <v>136</v>
      </c>
      <c r="C18" s="20" t="n">
        <v>12</v>
      </c>
      <c r="D18" s="20" t="n">
        <v>33</v>
      </c>
      <c r="E18" s="19" t="n">
        <f>B18+C18+D18</f>
        <v>181</v>
      </c>
      <c r="F18" s="20" t="n">
        <v>52</v>
      </c>
      <c r="G18" s="32" t="n">
        <f>IF($L18&gt;0, F18/$L18*100, "--")</f>
        <v>100</v>
      </c>
      <c r="H18" s="32" t="n">
        <v>0</v>
      </c>
      <c r="I18" s="32" t="n">
        <f>IF($L18&gt;0, H18/$L18*100, "--")</f>
        <v>0</v>
      </c>
      <c r="J18" s="32" t="n">
        <v>0</v>
      </c>
      <c r="K18" s="32" t="n">
        <f>IF($L18&gt;0, J18/$L18*100, "--")</f>
        <v>0</v>
      </c>
      <c r="L18" s="19" t="n">
        <f>F18+H18+J18</f>
        <v>52</v>
      </c>
      <c r="M18" s="20" t="n">
        <v>113</v>
      </c>
      <c r="N18" s="19" t="n">
        <f>L18+M18</f>
        <v>165</v>
      </c>
      <c r="O18" s="32" t="n">
        <f>IF(E18&gt;0, N18/E18*100, "--")</f>
        <v>91.1602209944751</v>
      </c>
      <c r="P18" s="32" t="n">
        <v>1.04</v>
      </c>
      <c r="Q18" s="19" t="n">
        <f>E18-N18</f>
        <v>16</v>
      </c>
      <c r="R18" s="32" t="n">
        <f>IF(E18&gt;0, Q18/E18*100, "--")</f>
        <v>8.83977900552486</v>
      </c>
      <c r="S18" s="19" t="n">
        <v>16</v>
      </c>
      <c r="T18" s="54" t="n">
        <v>0</v>
      </c>
    </row>
    <row r="19" ht="24.6" customHeight="true">
      <c r="A19" s="9" t="s">
        <v>15</v>
      </c>
      <c r="B19" s="20" t="n">
        <v>127</v>
      </c>
      <c r="C19" s="20" t="n">
        <v>16</v>
      </c>
      <c r="D19" s="20" t="n">
        <v>22</v>
      </c>
      <c r="E19" s="19" t="n">
        <f>B19+C19+D19</f>
        <v>165</v>
      </c>
      <c r="F19" s="20" t="n">
        <v>34</v>
      </c>
      <c r="G19" s="32" t="n">
        <f>IF($L19&gt;0, F19/$L19*100, "--")</f>
        <v>100</v>
      </c>
      <c r="H19" s="32" t="n">
        <v>0</v>
      </c>
      <c r="I19" s="32" t="n">
        <f>IF($L19&gt;0, H19/$L19*100, "--")</f>
        <v>0</v>
      </c>
      <c r="J19" s="32" t="n">
        <v>0</v>
      </c>
      <c r="K19" s="32" t="n">
        <f>IF($L19&gt;0, J19/$L19*100, "--")</f>
        <v>0</v>
      </c>
      <c r="L19" s="19" t="n">
        <f>F19+H19+J19</f>
        <v>34</v>
      </c>
      <c r="M19" s="20" t="n">
        <v>99</v>
      </c>
      <c r="N19" s="19" t="n">
        <f>L19+M19</f>
        <v>133</v>
      </c>
      <c r="O19" s="32" t="n">
        <f>IF(E19&gt;0, N19/E19*100, "--")</f>
        <v>80.6060606060606</v>
      </c>
      <c r="P19" s="32" t="n">
        <v>1.25</v>
      </c>
      <c r="Q19" s="19" t="n">
        <f>E19-N19</f>
        <v>32</v>
      </c>
      <c r="R19" s="32" t="n">
        <f>IF(E19&gt;0, Q19/E19*100, "--")</f>
        <v>19.3939393939394</v>
      </c>
      <c r="S19" s="19" t="n">
        <v>32</v>
      </c>
      <c r="T19" s="54" t="n">
        <v>0</v>
      </c>
    </row>
    <row r="20" ht="24.6" customHeight="true">
      <c r="A20" s="9" t="s">
        <v>16</v>
      </c>
      <c r="B20" s="20" t="n">
        <v>73</v>
      </c>
      <c r="C20" s="20" t="n">
        <v>20</v>
      </c>
      <c r="D20" s="20" t="n">
        <v>5</v>
      </c>
      <c r="E20" s="19" t="n">
        <f>B20+C20+D20</f>
        <v>98</v>
      </c>
      <c r="F20" s="20" t="n">
        <v>5</v>
      </c>
      <c r="G20" s="32" t="n">
        <f>IF($L20&gt;0, F20/$L20*100, "--")</f>
        <v>100</v>
      </c>
      <c r="H20" s="32" t="n">
        <v>0</v>
      </c>
      <c r="I20" s="32" t="n">
        <f>IF($L20&gt;0, H20/$L20*100, "--")</f>
        <v>0</v>
      </c>
      <c r="J20" s="32" t="n">
        <v>0</v>
      </c>
      <c r="K20" s="32" t="n">
        <f>IF($L20&gt;0, J20/$L20*100, "--")</f>
        <v>0</v>
      </c>
      <c r="L20" s="19" t="n">
        <f>F20+H20+J20</f>
        <v>5</v>
      </c>
      <c r="M20" s="20" t="n">
        <v>77</v>
      </c>
      <c r="N20" s="19" t="n">
        <f>L20+M20</f>
        <v>82</v>
      </c>
      <c r="O20" s="32" t="n">
        <f>IF(E20&gt;0, N20/E20*100, "--")</f>
        <v>83.6734693877551</v>
      </c>
      <c r="P20" s="32" t="n">
        <v>0.5</v>
      </c>
      <c r="Q20" s="19" t="n">
        <f>E20-N20</f>
        <v>16</v>
      </c>
      <c r="R20" s="32" t="n">
        <f>IF(E20&gt;0, Q20/E20*100, "--")</f>
        <v>16.3265306122449</v>
      </c>
      <c r="S20" s="19" t="n">
        <v>16</v>
      </c>
      <c r="T20" s="54" t="n">
        <v>0</v>
      </c>
    </row>
    <row r="21" ht="24.6" customHeight="true">
      <c r="A21" s="9" t="s">
        <v>17</v>
      </c>
      <c r="B21" s="20" t="n">
        <v>25</v>
      </c>
      <c r="C21" s="20" t="n">
        <v>2</v>
      </c>
      <c r="D21" s="20" t="n">
        <v>7</v>
      </c>
      <c r="E21" s="19" t="n">
        <f>B21+C21+D21</f>
        <v>34</v>
      </c>
      <c r="F21" s="20" t="n">
        <v>4</v>
      </c>
      <c r="G21" s="32" t="n">
        <f>IF($L21&gt;0, F21/$L21*100, "--")</f>
        <v>100</v>
      </c>
      <c r="H21" s="32" t="n">
        <v>0</v>
      </c>
      <c r="I21" s="32" t="n">
        <f>IF($L21&gt;0, H21/$L21*100, "--")</f>
        <v>0</v>
      </c>
      <c r="J21" s="32" t="n">
        <v>0</v>
      </c>
      <c r="K21" s="32" t="n">
        <f>IF($L21&gt;0, J21/$L21*100, "--")</f>
        <v>0</v>
      </c>
      <c r="L21" s="19" t="n">
        <f>F21+H21+J21</f>
        <v>4</v>
      </c>
      <c r="M21" s="20" t="n">
        <v>22</v>
      </c>
      <c r="N21" s="19" t="n">
        <f>L21+M21</f>
        <v>26</v>
      </c>
      <c r="O21" s="32" t="n">
        <f>IF(E21&gt;0, N21/E21*100, "--")</f>
        <v>76.4705882352941</v>
      </c>
      <c r="P21" s="32" t="n">
        <v>0.63</v>
      </c>
      <c r="Q21" s="19" t="n">
        <f>E21-N21</f>
        <v>8</v>
      </c>
      <c r="R21" s="32" t="n">
        <f>IF(E21&gt;0, Q21/E21*100, "--")</f>
        <v>23.5294117647059</v>
      </c>
      <c r="S21" s="19" t="n">
        <v>8</v>
      </c>
      <c r="T21" s="54" t="n">
        <v>0</v>
      </c>
    </row>
    <row r="22" ht="24.6" customHeight="true">
      <c r="A22" s="9" t="s">
        <v>18</v>
      </c>
      <c r="B22" s="20" t="n">
        <v>13</v>
      </c>
      <c r="C22" s="20" t="n">
        <v>18</v>
      </c>
      <c r="D22" s="20" t="n">
        <v>0</v>
      </c>
      <c r="E22" s="19" t="n">
        <f>B22+C22+D22</f>
        <v>31</v>
      </c>
      <c r="F22" s="20" t="n">
        <v>3</v>
      </c>
      <c r="G22" s="32" t="n">
        <f>IF($L22&gt;0, F22/$L22*100, "--")</f>
        <v>100</v>
      </c>
      <c r="H22" s="32" t="n">
        <v>0</v>
      </c>
      <c r="I22" s="32" t="n">
        <f>IF($L22&gt;0, H22/$L22*100, "--")</f>
        <v>0</v>
      </c>
      <c r="J22" s="32" t="n">
        <v>0</v>
      </c>
      <c r="K22" s="32" t="n">
        <f>IF($L22&gt;0, J22/$L22*100, "--")</f>
        <v>0</v>
      </c>
      <c r="L22" s="19" t="n">
        <f>F22+H22+J22</f>
        <v>3</v>
      </c>
      <c r="M22" s="20" t="n">
        <v>14</v>
      </c>
      <c r="N22" s="19" t="n">
        <f>L22+M22</f>
        <v>17</v>
      </c>
      <c r="O22" s="32" t="n">
        <f>IF(E22&gt;0, N22/E22*100, "--")</f>
        <v>54.8387096774194</v>
      </c>
      <c r="P22" s="32" t="n">
        <v>4.17</v>
      </c>
      <c r="Q22" s="19" t="n">
        <f>E22-N22</f>
        <v>14</v>
      </c>
      <c r="R22" s="32" t="n">
        <f>IF(E22&gt;0, Q22/E22*100, "--")</f>
        <v>45.1612903225806</v>
      </c>
      <c r="S22" s="19" t="n">
        <v>14</v>
      </c>
      <c r="T22" s="54" t="n">
        <v>0</v>
      </c>
    </row>
    <row r="23" ht="19.5" customHeight="true">
      <c r="A23" s="2"/>
      <c r="B23" s="2"/>
      <c r="C23" s="25"/>
      <c r="D23" s="25"/>
      <c r="E23" s="25"/>
      <c r="F23" s="25"/>
      <c r="G23" s="25"/>
      <c r="H23" s="25"/>
      <c r="I23" s="29"/>
      <c r="J23" s="2"/>
      <c r="K23" s="38"/>
      <c r="L23" s="40"/>
      <c r="M23" s="40"/>
      <c r="N23" s="40"/>
      <c r="O23" s="47"/>
      <c r="P23" s="49" t="s">
        <v>67</v>
      </c>
      <c r="Q23" s="49"/>
      <c r="R23" s="50"/>
      <c r="S23" s="50"/>
      <c r="T23" s="50"/>
    </row>
    <row r="24" ht="19.5" customHeight="true">
      <c r="A24" s="10"/>
      <c r="B24" s="10"/>
      <c r="C24" s="10"/>
      <c r="D24" s="11" t="s">
        <v>32</v>
      </c>
      <c r="E24" s="27"/>
      <c r="F24" s="27"/>
      <c r="G24" s="33" t="s">
        <v>43</v>
      </c>
      <c r="H24" s="33"/>
      <c r="I24" s="34"/>
      <c r="J24" s="10"/>
      <c r="K24" s="39"/>
      <c r="L24" s="41"/>
      <c r="M24" s="41"/>
      <c r="N24" s="41"/>
      <c r="O24" s="39"/>
      <c r="P24" s="41"/>
      <c r="Q24" s="41"/>
      <c r="R24" s="12"/>
      <c r="S24" s="12"/>
      <c r="T24" s="12"/>
    </row>
    <row r="25" ht="19.5" customHeight="true">
      <c r="A25" s="11" t="s">
        <v>19</v>
      </c>
      <c r="B25" s="11"/>
      <c r="C25" s="11"/>
      <c r="D25" s="11"/>
      <c r="E25" s="11"/>
      <c r="F25" s="11"/>
      <c r="G25" s="34"/>
      <c r="H25" s="10"/>
      <c r="I25" s="11"/>
      <c r="J25" s="33"/>
      <c r="K25" s="11"/>
      <c r="L25" s="11" t="s">
        <v>54</v>
      </c>
      <c r="M25" s="11"/>
      <c r="N25" s="11"/>
      <c r="O25" s="10"/>
      <c r="P25" s="10"/>
      <c r="Q25" s="10"/>
      <c r="R25" s="12"/>
      <c r="S25" s="12"/>
      <c r="T25" s="12"/>
    </row>
    <row r="26" ht="19.5" customHeight="true">
      <c r="A26" s="11"/>
      <c r="B26" s="11"/>
      <c r="C26" s="11"/>
      <c r="D26" s="11" t="s">
        <v>33</v>
      </c>
      <c r="E26" s="11"/>
      <c r="F26" s="11"/>
      <c r="G26" s="33" t="s">
        <v>44</v>
      </c>
      <c r="H26" s="33"/>
      <c r="I26" s="11"/>
      <c r="J26" s="37"/>
      <c r="K26" s="11"/>
      <c r="L26" s="11"/>
      <c r="M26" s="11"/>
      <c r="N26" s="45"/>
      <c r="O26" s="39"/>
      <c r="P26" s="41"/>
      <c r="Q26" s="41"/>
      <c r="R26" s="12"/>
      <c r="S26" s="12"/>
      <c r="T26" s="12"/>
    </row>
    <row r="27" ht="19.5" customHeight="true">
      <c r="A27" s="11" t="s">
        <v>20</v>
      </c>
      <c r="B27" s="21" t="s">
        <v>26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4"/>
      <c r="P27" s="10"/>
      <c r="Q27" s="41"/>
      <c r="R27" s="12"/>
      <c r="S27" s="12"/>
      <c r="T27" s="12"/>
    </row>
    <row r="28" ht="19.5" customHeight="true">
      <c r="A28" s="11" t="s">
        <v>21</v>
      </c>
      <c r="B28" s="21" t="s">
        <v>27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34"/>
      <c r="P28" s="10"/>
      <c r="Q28" s="41"/>
      <c r="R28" s="12"/>
      <c r="S28" s="12"/>
      <c r="T28" s="12"/>
    </row>
    <row r="29" ht="19.5" customHeight="true">
      <c r="A29" s="1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4"/>
      <c r="P29" s="10"/>
      <c r="Q29" s="41"/>
      <c r="R29" s="12"/>
      <c r="S29" s="12"/>
      <c r="T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K82" s="12"/>
      <c r="L82" s="12"/>
      <c r="M82" s="12"/>
      <c r="N82" s="12"/>
      <c r="O82" s="12"/>
      <c r="P82" s="12"/>
      <c r="Q82" s="12"/>
      <c r="R82" s="12"/>
      <c r="S82" s="12"/>
      <c r="T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K83" s="12"/>
      <c r="L83" s="12"/>
      <c r="M83" s="12"/>
      <c r="N83" s="12"/>
      <c r="O83" s="12"/>
      <c r="P83" s="12"/>
      <c r="Q83" s="12"/>
      <c r="R83" s="12"/>
      <c r="S83" s="12"/>
      <c r="T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K84" s="12"/>
      <c r="L84" s="12"/>
      <c r="M84" s="12"/>
      <c r="N84" s="12"/>
      <c r="O84" s="12"/>
      <c r="P84" s="12"/>
      <c r="Q84" s="12"/>
      <c r="R84" s="12"/>
      <c r="S84" s="12"/>
      <c r="T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K85" s="12"/>
      <c r="L85" s="12"/>
      <c r="M85" s="12"/>
      <c r="N85" s="12"/>
      <c r="O85" s="12"/>
      <c r="P85" s="12"/>
      <c r="Q85" s="12"/>
      <c r="R85" s="12"/>
      <c r="S85" s="12"/>
      <c r="T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K89" s="12"/>
      <c r="L89" s="12"/>
      <c r="M89" s="12"/>
      <c r="N89" s="12"/>
      <c r="O89" s="12"/>
      <c r="P89" s="12"/>
      <c r="Q89" s="12"/>
      <c r="R89" s="12"/>
      <c r="S89" s="12"/>
      <c r="T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K90" s="12"/>
      <c r="L90" s="12"/>
      <c r="M90" s="12"/>
      <c r="N90" s="12"/>
      <c r="O90" s="12"/>
      <c r="P90" s="12"/>
      <c r="Q90" s="12"/>
      <c r="R90" s="12"/>
      <c r="S90" s="12"/>
      <c r="T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K91" s="12"/>
      <c r="L91" s="12"/>
      <c r="M91" s="12"/>
      <c r="N91" s="12"/>
      <c r="O91" s="12"/>
      <c r="P91" s="12"/>
      <c r="Q91" s="12"/>
      <c r="R91" s="12"/>
      <c r="S91" s="12"/>
      <c r="T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K92" s="12"/>
      <c r="L92" s="12"/>
      <c r="M92" s="12"/>
      <c r="N92" s="12"/>
      <c r="O92" s="12"/>
      <c r="P92" s="12"/>
      <c r="Q92" s="12"/>
      <c r="R92" s="12"/>
      <c r="S92" s="12"/>
      <c r="T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K93" s="12"/>
      <c r="L93" s="12"/>
      <c r="M93" s="12"/>
      <c r="N93" s="12"/>
      <c r="O93" s="12"/>
      <c r="P93" s="12"/>
      <c r="Q93" s="12"/>
      <c r="R93" s="12"/>
      <c r="S93" s="12"/>
      <c r="T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K94" s="12"/>
      <c r="L94" s="12"/>
      <c r="M94" s="12"/>
      <c r="N94" s="12"/>
      <c r="O94" s="12"/>
      <c r="P94" s="12"/>
      <c r="Q94" s="12"/>
      <c r="R94" s="12"/>
      <c r="S94" s="12"/>
      <c r="T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K95" s="12"/>
      <c r="L95" s="12"/>
      <c r="M95" s="12"/>
      <c r="N95" s="12"/>
      <c r="O95" s="12"/>
      <c r="P95" s="12"/>
      <c r="Q95" s="12"/>
      <c r="R95" s="12"/>
      <c r="S95" s="12"/>
      <c r="T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K96" s="12"/>
      <c r="L96" s="12"/>
      <c r="M96" s="12"/>
      <c r="N96" s="12"/>
      <c r="O96" s="12"/>
      <c r="P96" s="12"/>
      <c r="Q96" s="12"/>
      <c r="R96" s="12"/>
      <c r="S96" s="12"/>
      <c r="T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K97" s="12"/>
      <c r="L97" s="12"/>
      <c r="M97" s="12"/>
      <c r="N97" s="12"/>
      <c r="O97" s="12"/>
      <c r="P97" s="12"/>
      <c r="Q97" s="12"/>
      <c r="R97" s="12"/>
      <c r="S97" s="12"/>
      <c r="T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K98" s="12"/>
      <c r="L98" s="12"/>
      <c r="M98" s="12"/>
      <c r="N98" s="12"/>
      <c r="O98" s="12"/>
      <c r="P98" s="12"/>
      <c r="Q98" s="12"/>
      <c r="R98" s="12"/>
      <c r="S98" s="12"/>
      <c r="T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K99" s="12"/>
      <c r="L99" s="12"/>
      <c r="M99" s="12"/>
      <c r="N99" s="12"/>
      <c r="O99" s="12"/>
      <c r="P99" s="12"/>
      <c r="Q99" s="12"/>
      <c r="R99" s="12"/>
      <c r="S99" s="12"/>
      <c r="T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</sheetData>
  <mergeCells>
    <mergeCell ref="G24:H24"/>
    <mergeCell ref="G26:H26"/>
    <mergeCell ref="B29:N29"/>
    <mergeCell ref="P7:P9"/>
    <mergeCell ref="Q7:R7"/>
    <mergeCell ref="B7:B9"/>
    <mergeCell ref="C7:C9"/>
    <mergeCell ref="D7:D9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B6:E6"/>
    <mergeCell ref="F6:P6"/>
    <mergeCell ref="Q6:T6"/>
    <mergeCell ref="P1:T1"/>
    <mergeCell ref="I2:N2"/>
    <mergeCell ref="P2:T2"/>
    <mergeCell ref="A4:T4"/>
    <mergeCell ref="A5:T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