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<sst xmlns="http://schemas.openxmlformats.org/spreadsheetml/2006/main" count="36">
  <si>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</si>
  <si>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</si>
  <si>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</si>
  <si>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中華民國114年4月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</si>
  <si>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</si>
  <si>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</si>
  <si>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</si>
  <si>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</si>
  <si>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</si>
  <si>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</si>
  <si>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</si>
  <si>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</si>
  <si>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</si>
  <si>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</si>
  <si>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</si>
  <si>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</si>
  <si>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</si>
  <si>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</si>
  <si>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</si>
  <si>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</si>
  <si>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</si>
  <si>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</si>
  <si>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</si>
  <si>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</si>
  <si>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</si>
  <si>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</si>
  <si>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</si>
  <si>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</si>
  <si>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</si>
  <si>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</si>
  <si>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</si>
  <si>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 5月19日編製</t>
  </si>
  <si>
    <t>單位：人次；%</t>
  </si>
  <si>
    <t>備     註</t>
  </si>
  <si>
    <t>1.3-1號步道提早整修完畢於114年4月3日開放。(原訂114年6月30日)
2.4號步道113年7月27日起部份封閉整修。
3.10號步道提早整修完畢於114年4月3日開放。(原訂114年6月30日)
4.9號步道114年2月7日起部份封閉整修。(建設局)</t>
  </si>
  <si>
    <t>4號步道2/20起全線封閉整修。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</si>
</sst>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4" borderId="10" xfId="0" applyFont="true" applyBorder="true">
      <alignment horizontal="left" vertical="center" wrapText="true"/>
    </xf>
    <xf numFmtId="0" fontId="1" borderId="10" xfId="0" applyFont="true" applyBorder="true">
      <alignment horizontal="left" vertical="center" wrapText="true"/>
    </xf>
    <xf numFmtId="0" fontId="5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" sqref="L2:M2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7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157.5" customHeight="true">
      <c r="A6" s="5" t="s">
        <v>5</v>
      </c>
      <c r="B6" s="12" t="n">
        <f>SUM(C6:L6)</f>
        <v>308634</v>
      </c>
      <c r="C6" s="16" t="n">
        <v>21018</v>
      </c>
      <c r="D6" s="16" t="n">
        <v>17412</v>
      </c>
      <c r="E6" s="16" t="n">
        <v>12503</v>
      </c>
      <c r="F6" s="16" t="n">
        <v>0</v>
      </c>
      <c r="G6" s="16" t="n">
        <v>6977</v>
      </c>
      <c r="H6" s="16" t="n">
        <v>69968</v>
      </c>
      <c r="I6" s="16" t="n">
        <v>20284</v>
      </c>
      <c r="J6" s="16" t="n">
        <v>9192</v>
      </c>
      <c r="K6" s="16" t="n">
        <v>95514</v>
      </c>
      <c r="L6" s="16" t="n">
        <v>55766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261514</v>
      </c>
      <c r="C7" s="16" t="n">
        <v>8114</v>
      </c>
      <c r="D7" s="16" t="n">
        <v>8393</v>
      </c>
      <c r="E7" s="16" t="n">
        <v>7122</v>
      </c>
      <c r="F7" s="16" t="n">
        <v>0</v>
      </c>
      <c r="G7" s="16" t="n">
        <v>6044</v>
      </c>
      <c r="H7" s="16" t="n">
        <v>34694</v>
      </c>
      <c r="I7" s="16" t="n">
        <v>13290</v>
      </c>
      <c r="J7" s="16" t="n">
        <v>6053</v>
      </c>
      <c r="K7" s="16" t="n">
        <v>124408</v>
      </c>
      <c r="L7" s="16" t="n">
        <v>53396</v>
      </c>
      <c r="M7" s="30" t="s">
        <v>35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18.0181558157498</v>
      </c>
      <c r="C8" s="13" t="n">
        <f>IF(C7=0, "--", (C6-C7)/C7*100)</f>
        <v>159.033768794676</v>
      </c>
      <c r="D8" s="13" t="n">
        <f>IF(D7=0, "--", (D6-D7)/D7*100)</f>
        <v>107.458596449422</v>
      </c>
      <c r="E8" s="13" t="n">
        <f>IF(E7=0, "--", (E6-E7)/E7*100)</f>
        <v>75.5546194889076</v>
      </c>
      <c r="F8" s="13" t="str">
        <f>IF(F7=0, "--", (F6-F7)/F7*100)</f>
        <v>--</v>
      </c>
      <c r="G8" s="13" t="n">
        <f>IF(G7=0, "--", (G6-G7)/G7*100)</f>
        <v>15.4367968232958</v>
      </c>
      <c r="H8" s="13" t="n">
        <f>IF(H7=0, "--", (H6-H7)/H7*100)</f>
        <v>101.671758805557</v>
      </c>
      <c r="I8" s="13" t="n">
        <f>IF(I7=0, "--", (I6-I7)/I7*100)</f>
        <v>52.6260346124906</v>
      </c>
      <c r="J8" s="13" t="n">
        <f>IF(J7=0, "--", (J6-J7)/J7*100)</f>
        <v>51.8585825210639</v>
      </c>
      <c r="K8" s="13" t="n">
        <f>IF(K7=0, "--", (K6-K7)/K7*100)</f>
        <v>-23.2251945212527</v>
      </c>
      <c r="L8" s="13" t="n">
        <f>IF(L7=0, "--", (L6-L7)/L7*100)</f>
        <v>4.438534721702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L10:M10"/>
    <mergeCell ref="E10:F10"/>
    <mergeCell ref="E11:F11"/>
    <mergeCell ref="A15:H15"/>
    <mergeCell ref="A16:H16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