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1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<sst xmlns="http://schemas.openxmlformats.org/spreadsheetml/2006/main" count="35">
  <si>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</si>
  <si>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</si>
  <si>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</si>
  <si>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中華民國114年6月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</si>
  <si>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</si>
  <si>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</si>
  <si>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</si>
  <si>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</si>
  <si>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</si>
  <si>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</si>
  <si>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</si>
  <si>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</si>
  <si>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</si>
  <si>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</si>
  <si>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</si>
  <si>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</si>
  <si>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</si>
  <si>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</si>
  <si>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</si>
  <si>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</si>
  <si>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</si>
  <si>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</si>
  <si>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</si>
  <si>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</si>
  <si>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</si>
  <si>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</si>
  <si>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</si>
  <si>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</si>
  <si>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</si>
  <si>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</si>
  <si>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</si>
  <si>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 114年7月25日編製</t>
  </si>
  <si>
    <t>單位：人次；%</t>
  </si>
  <si>
    <t>備     註</t>
  </si>
  <si>
    <t>1.4號步道113年7月27日起部份封閉整修。
2.5號步道部份封閉整修。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</si>
</sst>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198" fontId="1" borderId="1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4" borderId="10" xfId="0" applyFont="true" applyBorder="true">
      <alignment horizontal="left" vertical="center" wrapText="true"/>
    </xf>
    <xf numFmtId="0" fontId="1" borderId="10" xfId="0" applyFont="true" applyBorder="true">
      <alignment horizontal="left" vertical="center" wrapText="true"/>
    </xf>
    <xf numFmtId="0" fontId="5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8" sqref="E8:E8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7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4"/>
      <c r="J1" s="1" t="s">
        <v>24</v>
      </c>
      <c r="K1" s="1"/>
      <c r="L1" s="1" t="s">
        <v>28</v>
      </c>
      <c r="M1" s="1"/>
      <c r="N1" s="33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3"/>
      <c r="I2" s="25"/>
      <c r="J2" s="26" t="s">
        <v>25</v>
      </c>
      <c r="K2" s="26"/>
      <c r="L2" s="26" t="s">
        <v>29</v>
      </c>
      <c r="M2" s="26"/>
      <c r="N2" s="33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9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1.75" customHeight="true">
      <c r="A6" s="5" t="s">
        <v>5</v>
      </c>
      <c r="B6" s="12" t="n">
        <f>SUM(C6:L6)</f>
        <v>296059</v>
      </c>
      <c r="C6" s="16" t="n">
        <v>19705</v>
      </c>
      <c r="D6" s="16" t="n">
        <v>16298</v>
      </c>
      <c r="E6" s="16" t="n">
        <v>11725</v>
      </c>
      <c r="F6" s="22" t="n">
        <v>0</v>
      </c>
      <c r="G6" s="16" t="n">
        <v>6196</v>
      </c>
      <c r="H6" s="16" t="n">
        <v>63031</v>
      </c>
      <c r="I6" s="16" t="n">
        <v>17977</v>
      </c>
      <c r="J6" s="16" t="n">
        <v>7715</v>
      </c>
      <c r="K6" s="16" t="n">
        <v>111969</v>
      </c>
      <c r="L6" s="16" t="n">
        <v>41443</v>
      </c>
      <c r="M6" s="30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282770</v>
      </c>
      <c r="C7" s="16" t="n">
        <v>7438</v>
      </c>
      <c r="D7" s="16" t="n">
        <v>3476</v>
      </c>
      <c r="E7" s="16" t="n">
        <v>7906</v>
      </c>
      <c r="F7" s="22" t="n">
        <v>10090</v>
      </c>
      <c r="G7" s="16" t="n">
        <v>4020</v>
      </c>
      <c r="H7" s="16" t="n">
        <v>34264</v>
      </c>
      <c r="I7" s="16" t="n">
        <v>16267</v>
      </c>
      <c r="J7" s="16" t="n">
        <v>5255</v>
      </c>
      <c r="K7" s="16" t="n">
        <v>137568</v>
      </c>
      <c r="L7" s="16" t="n">
        <v>56486</v>
      </c>
      <c r="M7" s="3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4.69957916327758</v>
      </c>
      <c r="C8" s="13" t="n">
        <f>IF(C7=0, "--", (C6-C7)/C7*100)</f>
        <v>164.92336649637</v>
      </c>
      <c r="D8" s="13" t="n">
        <f>IF(D7=0, "--", (D6-D7)/D7*100)</f>
        <v>368.872266973533</v>
      </c>
      <c r="E8" s="13" t="n">
        <f>IF(E7=0, "--", (E6-E7)/E7*100)</f>
        <v>48.3050847457627</v>
      </c>
      <c r="F8" s="13" t="n">
        <f>IF(F7=0, "--", (F6-F7)/F7*100)</f>
        <v>-100</v>
      </c>
      <c r="G8" s="13" t="n">
        <f>IF(G7=0, "--", (G6-G7)/G7*100)</f>
        <v>54.1293532338308</v>
      </c>
      <c r="H8" s="13" t="n">
        <f>IF(H7=0, "--", (H6-H7)/H7*100)</f>
        <v>83.9569227177212</v>
      </c>
      <c r="I8" s="13" t="n">
        <f>IF(I7=0, "--", (I6-I7)/I7*100)</f>
        <v>10.5120796704986</v>
      </c>
      <c r="J8" s="13" t="n">
        <f>IF(J7=0, "--", (J6-J7)/J7*100)</f>
        <v>46.8125594671741</v>
      </c>
      <c r="K8" s="13" t="n">
        <f>IF(K7=0, "--", (K6-K7)/K7*100)</f>
        <v>-18.6082519190509</v>
      </c>
      <c r="L8" s="13" t="n">
        <f>IF(L7=0, "--", (L6-L7)/L7*100)</f>
        <v>-26.6313776865064</v>
      </c>
      <c r="M8" s="3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7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L10:M10"/>
    <mergeCell ref="A15:H15"/>
    <mergeCell ref="A16:H16"/>
    <mergeCell ref="B2:C2"/>
    <mergeCell ref="E10:F10"/>
    <mergeCell ref="E11:F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