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lo119100\Desktop\"/>
    </mc:Choice>
  </mc:AlternateContent>
  <xr:revisionPtr revIDLastSave="0" documentId="13_ncr:1_{BF1A6245-62D3-4AE9-98CD-EAEE51A516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般公文統計" sheetId="1" r:id="rId1"/>
    <sheet name="編表說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N40" i="1" s="1"/>
  <c r="E40" i="1"/>
  <c r="L39" i="1"/>
  <c r="N39" i="1" s="1"/>
  <c r="E39" i="1"/>
  <c r="L38" i="1"/>
  <c r="I38" i="1" s="1"/>
  <c r="E38" i="1"/>
  <c r="L37" i="1"/>
  <c r="N37" i="1" s="1"/>
  <c r="E37" i="1"/>
  <c r="L36" i="1"/>
  <c r="N36" i="1" s="1"/>
  <c r="E36" i="1"/>
  <c r="L35" i="1"/>
  <c r="N35" i="1" s="1"/>
  <c r="E35" i="1"/>
  <c r="L34" i="1"/>
  <c r="I34" i="1" s="1"/>
  <c r="E34" i="1"/>
  <c r="L33" i="1"/>
  <c r="N33" i="1" s="1"/>
  <c r="E33" i="1"/>
  <c r="L32" i="1"/>
  <c r="N32" i="1" s="1"/>
  <c r="E32" i="1"/>
  <c r="L31" i="1"/>
  <c r="N31" i="1" s="1"/>
  <c r="E31" i="1"/>
  <c r="L30" i="1"/>
  <c r="I30" i="1" s="1"/>
  <c r="E30" i="1"/>
  <c r="L29" i="1"/>
  <c r="N29" i="1" s="1"/>
  <c r="E29" i="1"/>
  <c r="L28" i="1"/>
  <c r="N28" i="1" s="1"/>
  <c r="E28" i="1"/>
  <c r="L27" i="1"/>
  <c r="N27" i="1" s="1"/>
  <c r="E27" i="1"/>
  <c r="L26" i="1"/>
  <c r="I26" i="1" s="1"/>
  <c r="E26" i="1"/>
  <c r="L25" i="1"/>
  <c r="N25" i="1" s="1"/>
  <c r="E25" i="1"/>
  <c r="L24" i="1"/>
  <c r="K24" i="1" s="1"/>
  <c r="E24" i="1"/>
  <c r="L23" i="1"/>
  <c r="N23" i="1" s="1"/>
  <c r="E23" i="1"/>
  <c r="L22" i="1"/>
  <c r="I22" i="1" s="1"/>
  <c r="E22" i="1"/>
  <c r="L21" i="1"/>
  <c r="N21" i="1" s="1"/>
  <c r="E21" i="1"/>
  <c r="L20" i="1"/>
  <c r="N20" i="1" s="1"/>
  <c r="E20" i="1"/>
  <c r="L19" i="1"/>
  <c r="N19" i="1" s="1"/>
  <c r="E19" i="1"/>
  <c r="L18" i="1"/>
  <c r="I18" i="1" s="1"/>
  <c r="E18" i="1"/>
  <c r="L17" i="1"/>
  <c r="N17" i="1" s="1"/>
  <c r="E17" i="1"/>
  <c r="L16" i="1"/>
  <c r="N16" i="1" s="1"/>
  <c r="E16" i="1"/>
  <c r="L15" i="1"/>
  <c r="N15" i="1" s="1"/>
  <c r="E15" i="1"/>
  <c r="L14" i="1"/>
  <c r="I14" i="1" s="1"/>
  <c r="E14" i="1"/>
  <c r="L13" i="1"/>
  <c r="N13" i="1" s="1"/>
  <c r="E13" i="1"/>
  <c r="L12" i="1"/>
  <c r="G12" i="1" s="1"/>
  <c r="E12" i="1"/>
  <c r="T11" i="1"/>
  <c r="S11" i="1"/>
  <c r="M11" i="1"/>
  <c r="J11" i="1"/>
  <c r="H11" i="1"/>
  <c r="F11" i="1"/>
  <c r="D11" i="1"/>
  <c r="C11" i="1"/>
  <c r="B11" i="1"/>
  <c r="K13" i="1" l="1"/>
  <c r="I31" i="1"/>
  <c r="K38" i="1"/>
  <c r="K37" i="1"/>
  <c r="O35" i="1"/>
  <c r="G35" i="1"/>
  <c r="I35" i="1"/>
  <c r="K34" i="1"/>
  <c r="G32" i="1"/>
  <c r="G31" i="1"/>
  <c r="G29" i="1"/>
  <c r="I29" i="1"/>
  <c r="G28" i="1"/>
  <c r="O27" i="1"/>
  <c r="I27" i="1"/>
  <c r="I25" i="1"/>
  <c r="K25" i="1"/>
  <c r="G25" i="1"/>
  <c r="G23" i="1"/>
  <c r="K22" i="1"/>
  <c r="G19" i="1"/>
  <c r="I19" i="1"/>
  <c r="I17" i="1"/>
  <c r="G16" i="1"/>
  <c r="I15" i="1"/>
  <c r="G13" i="1"/>
  <c r="I13" i="1"/>
  <c r="L11" i="1"/>
  <c r="I11" i="1" s="1"/>
  <c r="G17" i="1"/>
  <c r="G20" i="1"/>
  <c r="I23" i="1"/>
  <c r="K26" i="1"/>
  <c r="K29" i="1"/>
  <c r="G39" i="1"/>
  <c r="G33" i="1"/>
  <c r="G36" i="1"/>
  <c r="I39" i="1"/>
  <c r="K14" i="1"/>
  <c r="K17" i="1"/>
  <c r="I33" i="1"/>
  <c r="G21" i="1"/>
  <c r="G24" i="1"/>
  <c r="G27" i="1"/>
  <c r="K30" i="1"/>
  <c r="K33" i="1"/>
  <c r="O15" i="1"/>
  <c r="G37" i="1"/>
  <c r="G40" i="1"/>
  <c r="I21" i="1"/>
  <c r="G15" i="1"/>
  <c r="K18" i="1"/>
  <c r="K21" i="1"/>
  <c r="N24" i="1"/>
  <c r="Q24" i="1" s="1"/>
  <c r="R24" i="1" s="1"/>
  <c r="I37" i="1"/>
  <c r="Q35" i="1"/>
  <c r="R35" i="1" s="1"/>
  <c r="Q23" i="1"/>
  <c r="R23" i="1" s="1"/>
  <c r="O19" i="1"/>
  <c r="Q15" i="1"/>
  <c r="R15" i="1" s="1"/>
  <c r="E11" i="1"/>
  <c r="O23" i="1"/>
  <c r="Q31" i="1"/>
  <c r="R31" i="1" s="1"/>
  <c r="O31" i="1"/>
  <c r="Q39" i="1"/>
  <c r="R39" i="1" s="1"/>
  <c r="Q19" i="1"/>
  <c r="R19" i="1" s="1"/>
  <c r="O39" i="1"/>
  <c r="Q27" i="1"/>
  <c r="R27" i="1" s="1"/>
  <c r="N26" i="1"/>
  <c r="Q26" i="1" s="1"/>
  <c r="R26" i="1" s="1"/>
  <c r="I12" i="1"/>
  <c r="I16" i="1"/>
  <c r="I28" i="1"/>
  <c r="I32" i="1"/>
  <c r="I36" i="1"/>
  <c r="I40" i="1"/>
  <c r="N22" i="1"/>
  <c r="Q22" i="1" s="1"/>
  <c r="R22" i="1" s="1"/>
  <c r="I20" i="1"/>
  <c r="I24" i="1"/>
  <c r="K12" i="1"/>
  <c r="O13" i="1"/>
  <c r="K16" i="1"/>
  <c r="O17" i="1"/>
  <c r="K20" i="1"/>
  <c r="O21" i="1"/>
  <c r="O25" i="1"/>
  <c r="K28" i="1"/>
  <c r="O29" i="1"/>
  <c r="K32" i="1"/>
  <c r="O33" i="1"/>
  <c r="K36" i="1"/>
  <c r="O37" i="1"/>
  <c r="K40" i="1"/>
  <c r="N14" i="1"/>
  <c r="Q14" i="1" s="1"/>
  <c r="R14" i="1" s="1"/>
  <c r="N30" i="1"/>
  <c r="Q30" i="1" s="1"/>
  <c r="R30" i="1" s="1"/>
  <c r="Q13" i="1"/>
  <c r="R13" i="1" s="1"/>
  <c r="Q17" i="1"/>
  <c r="R17" i="1" s="1"/>
  <c r="Q21" i="1"/>
  <c r="R21" i="1" s="1"/>
  <c r="Q25" i="1"/>
  <c r="R25" i="1" s="1"/>
  <c r="Q29" i="1"/>
  <c r="R29" i="1" s="1"/>
  <c r="Q33" i="1"/>
  <c r="R33" i="1" s="1"/>
  <c r="Q37" i="1"/>
  <c r="R37" i="1" s="1"/>
  <c r="N18" i="1"/>
  <c r="Q18" i="1" s="1"/>
  <c r="R18" i="1" s="1"/>
  <c r="N34" i="1"/>
  <c r="Q34" i="1" s="1"/>
  <c r="R34" i="1" s="1"/>
  <c r="K15" i="1"/>
  <c r="O16" i="1"/>
  <c r="K19" i="1"/>
  <c r="O20" i="1"/>
  <c r="K23" i="1"/>
  <c r="K27" i="1"/>
  <c r="O28" i="1"/>
  <c r="K31" i="1"/>
  <c r="O32" i="1"/>
  <c r="K35" i="1"/>
  <c r="O36" i="1"/>
  <c r="K39" i="1"/>
  <c r="O40" i="1"/>
  <c r="N12" i="1"/>
  <c r="O12" i="1" s="1"/>
  <c r="G14" i="1"/>
  <c r="Q16" i="1"/>
  <c r="R16" i="1" s="1"/>
  <c r="G18" i="1"/>
  <c r="Q20" i="1"/>
  <c r="R20" i="1" s="1"/>
  <c r="G22" i="1"/>
  <c r="G26" i="1"/>
  <c r="Q28" i="1"/>
  <c r="R28" i="1" s="1"/>
  <c r="G30" i="1"/>
  <c r="Q32" i="1"/>
  <c r="R32" i="1" s="1"/>
  <c r="G34" i="1"/>
  <c r="Q36" i="1"/>
  <c r="R36" i="1" s="1"/>
  <c r="G38" i="1"/>
  <c r="Q40" i="1"/>
  <c r="R40" i="1" s="1"/>
  <c r="N38" i="1"/>
  <c r="Q38" i="1" s="1"/>
  <c r="R38" i="1" s="1"/>
  <c r="O24" i="1" l="1"/>
  <c r="O34" i="1"/>
  <c r="O22" i="1"/>
  <c r="G11" i="1"/>
  <c r="O18" i="1"/>
  <c r="K11" i="1"/>
  <c r="Q12" i="1"/>
  <c r="R12" i="1" s="1"/>
  <c r="O30" i="1"/>
  <c r="O14" i="1"/>
  <c r="O26" i="1"/>
  <c r="O38" i="1"/>
  <c r="Q11" i="1"/>
  <c r="R11" i="1" s="1"/>
  <c r="N11" i="1"/>
  <c r="O11" i="1" s="1"/>
</calcChain>
</file>

<file path=xl/sharedStrings.xml><?xml version="1.0" encoding="utf-8"?>
<sst xmlns="http://schemas.openxmlformats.org/spreadsheetml/2006/main" count="162" uniqueCount="146">
  <si>
    <t>公開類</t>
  </si>
  <si>
    <t>編製機關</t>
  </si>
  <si>
    <t>臺中市政府研究發展考核委員會</t>
  </si>
  <si>
    <t>月報</t>
  </si>
  <si>
    <t>次月15日</t>
  </si>
  <si>
    <t>前填報</t>
  </si>
  <si>
    <t>表號</t>
  </si>
  <si>
    <t>30280-06-02-2</t>
  </si>
  <si>
    <t>臺中市政府各區公所一般公文統計表</t>
  </si>
  <si>
    <t>中華民國114年2月</t>
  </si>
  <si>
    <t>應辦公文</t>
  </si>
  <si>
    <t>辦結公文統計</t>
  </si>
  <si>
    <t>待辦公文統計</t>
  </si>
  <si>
    <t>本月份
新收件數</t>
  </si>
  <si>
    <t>截至上月待辦件數</t>
  </si>
  <si>
    <t>本月創稿數</t>
  </si>
  <si>
    <t>合計</t>
  </si>
  <si>
    <t>發文統計</t>
  </si>
  <si>
    <t>小計</t>
  </si>
  <si>
    <t>存查件數</t>
  </si>
  <si>
    <t>辦結公文合計</t>
  </si>
  <si>
    <t>發文平均使用日數</t>
  </si>
  <si>
    <t>未逾辦理期限待辦件數</t>
  </si>
  <si>
    <t>已逾辦理期限待辦件數</t>
  </si>
  <si>
    <t>﹝1﹞+﹝2﹞+﹝3﹞</t>
  </si>
  <si>
    <t>6日以內(含)辦結</t>
  </si>
  <si>
    <t>6日以上至30日(含)辦結</t>
  </si>
  <si>
    <t>30日以上辦結</t>
  </si>
  <si>
    <t>﹝5﹞+﹝6﹞+﹝7﹞</t>
  </si>
  <si>
    <t>﹝8﹞+﹝9﹞</t>
  </si>
  <si>
    <t>﹝4﹞-﹝10﹞</t>
  </si>
  <si>
    <t>件數</t>
  </si>
  <si>
    <t>%</t>
  </si>
  <si>
    <t>﹝1﹞</t>
  </si>
  <si>
    <t>﹝2﹞</t>
  </si>
  <si>
    <t>﹝3﹞</t>
  </si>
  <si>
    <t>﹝4﹞</t>
  </si>
  <si>
    <t>﹝5﹞</t>
  </si>
  <si>
    <t>﹝5﹞/﹝8﹞</t>
  </si>
  <si>
    <t>﹝6﹞</t>
  </si>
  <si>
    <t>﹝6﹞/﹝8﹞</t>
  </si>
  <si>
    <t>﹝7﹞</t>
  </si>
  <si>
    <t>﹝7﹞/﹝8﹞</t>
  </si>
  <si>
    <t>﹝8﹞</t>
  </si>
  <si>
    <t>﹝9﹞</t>
  </si>
  <si>
    <t>﹝10﹞</t>
  </si>
  <si>
    <t>﹝10﹞/﹝4﹞</t>
  </si>
  <si>
    <t>﹝11﹞</t>
  </si>
  <si>
    <t>﹝12﹞</t>
  </si>
  <si>
    <t>﹝12﹞/﹝4﹞</t>
  </si>
  <si>
    <t>﹝13﹞</t>
  </si>
  <si>
    <t>﹝14﹞</t>
  </si>
  <si>
    <t>各區公所合計</t>
  </si>
  <si>
    <t>中區區公所</t>
  </si>
  <si>
    <t>東區區公所</t>
  </si>
  <si>
    <t>西區區公所</t>
  </si>
  <si>
    <t>南區區公所</t>
  </si>
  <si>
    <t>北區區公所</t>
  </si>
  <si>
    <t>西屯區公所</t>
  </si>
  <si>
    <t>南屯區公所</t>
  </si>
  <si>
    <t>北屯區公所</t>
  </si>
  <si>
    <t>豐原區公所</t>
  </si>
  <si>
    <t>大里區公所</t>
  </si>
  <si>
    <t>太平區公所</t>
  </si>
  <si>
    <t>清水區公所</t>
  </si>
  <si>
    <t>沙鹿區公所</t>
  </si>
  <si>
    <t>大甲區公所</t>
  </si>
  <si>
    <t>東勢區公所</t>
  </si>
  <si>
    <t>梧棲區公所</t>
  </si>
  <si>
    <t>烏日區公所</t>
  </si>
  <si>
    <t>神岡區公所</t>
  </si>
  <si>
    <t>大肚區公所</t>
  </si>
  <si>
    <t>大雅區公所</t>
  </si>
  <si>
    <t>后里區公所</t>
  </si>
  <si>
    <t>霧峰區公所</t>
  </si>
  <si>
    <t>潭子區公所</t>
  </si>
  <si>
    <t>龍井區公所</t>
  </si>
  <si>
    <t>外埔區公所</t>
  </si>
  <si>
    <t>和平區公所</t>
  </si>
  <si>
    <t>石岡區公所</t>
  </si>
  <si>
    <t>大安區公所</t>
  </si>
  <si>
    <t>新社區公所</t>
  </si>
  <si>
    <t>業務主管人員</t>
  </si>
  <si>
    <t>填表</t>
  </si>
  <si>
    <t>審核</t>
  </si>
  <si>
    <t>機關首長</t>
  </si>
  <si>
    <t>主辦統計人員</t>
  </si>
  <si>
    <t>資料來源：</t>
  </si>
  <si>
    <t>本會管制考核組依據「臺中市政府公文整合資訊系統」資料編製。</t>
  </si>
  <si>
    <t>資料說明：</t>
  </si>
  <si>
    <t>未使用本府公文整合資訊系統之機關未列入本統計表。</t>
  </si>
  <si>
    <t>填表說明：</t>
  </si>
  <si>
    <t>本表編製1份，並依統計法規定永久保存，資料透過網際網路上傳至「臺中市公務統計行政管理系統」。</t>
  </si>
  <si>
    <t>臺中市政府各區公所一般公文統計表編製說明</t>
  </si>
  <si>
    <t>一、統計範圍：本府各區公所。</t>
  </si>
  <si>
    <t>二、統計標準時間：以每月1日至月底之事實為準。</t>
  </si>
  <si>
    <t>三、分類標準：</t>
  </si>
  <si>
    <t>1、橫向為應辦公文、辦結公文、待辦公文之各項統計項目。</t>
  </si>
  <si>
    <t>2、縱向為機關名稱。</t>
  </si>
  <si>
    <t>四、統計項目定義：</t>
  </si>
  <si>
    <t>1、本月份新收件數：係每月1日起至最後1日止之收文總數。</t>
  </si>
  <si>
    <t>2、截至上月待辦件數：截至上月底止仍未辦結而續於本月辦理之文件總數。</t>
  </si>
  <si>
    <t>3、本月創稿數：係每月1日起至最後1日止之創稿總數。</t>
  </si>
  <si>
    <t>4、本月應辦公文總數(1+2+3)：係「本月份新收件數」、「截至上月待辦件數」、「本月創稿數」之和。</t>
  </si>
  <si>
    <t>5、6日(含)以內辦結件數：自收文次日至辦結發文止，在6日以內完成者均屬之。</t>
  </si>
  <si>
    <t>占發文件數百分比(5/8)：係「6日以內辦結件數」與「發文件數」之比。</t>
  </si>
  <si>
    <t>百分比計算至小數第2位，第3位數採四捨五入，以下均同。</t>
  </si>
  <si>
    <t>6、6日以上至30日(含)辦結件數：自收文次日至辦結發文止，在6日以上(以6.01日起算)到30日間完成者均屬之。</t>
  </si>
  <si>
    <t>占發文件數百分比(6/8)：係「6日以上至30日(含)辦結件數」與「發文件數」之比。</t>
  </si>
  <si>
    <t>7、30日以上辦結件數：自收文次日至辦結發文止，在30日以上(以30.01日起算)完成者均屬之。</t>
  </si>
  <si>
    <t>占發文件數百分比(7/8)：係「30日以上辦結件數」與「發文件數」之比。</t>
  </si>
  <si>
    <t>8、發文件數小計(5+6+7)：係已結案發文之總數。</t>
  </si>
  <si>
    <t>9、存查件數：凡奉批存查案件均屬之。</t>
  </si>
  <si>
    <t>10、辦結件數總計（8+9）：發文件數與存查件數之和。</t>
  </si>
  <si>
    <t>占應辦公文總數百分比（10/4）：係「辦結件數」與「應辦公文總數」之比。</t>
  </si>
  <si>
    <t>11、發文平均使用日數：係發文使用日數之和，除以發文總件數，所得之商。</t>
  </si>
  <si>
    <t>日數計算至小數第2位，第3位數採四捨五入。</t>
  </si>
  <si>
    <t>12、待辦件數（4-10）：凡未辦理完成者均屬之，含未銷號者在內。其為「應辦公文總數」減「辦結件數」；亦為未逾辦理期限待辦件數與已逾辦理</t>
  </si>
  <si>
    <t>期限待辦件數之和。占應辦公文總數百分比（12/4）：「待辦件數」與「應辦公文總數」之比。</t>
  </si>
  <si>
    <t>13、未逾辦理期限待辦件數：凡未超過處理時限之待辦公文均屬之。</t>
  </si>
  <si>
    <t>14、已逾辦理期限待辦件數：凡超過處理時限之待辦公文均屬之。</t>
  </si>
  <si>
    <t>五、資料蒐集方法及編製程序：本會管制考核組依據「臺中市政府公文整合資訊系統」資料編製。</t>
  </si>
  <si>
    <t>六、編送對象：本表編製1份，並依統計法規定永久保存，資料透過網際網路上傳至「臺中市公務統計行政管理系統」。</t>
  </si>
  <si>
    <t>1.06</t>
  </si>
  <si>
    <t>1.25</t>
  </si>
  <si>
    <t>1.22</t>
  </si>
  <si>
    <t>1.39</t>
  </si>
  <si>
    <t>1.17</t>
  </si>
  <si>
    <t>0.95</t>
  </si>
  <si>
    <t>1.35</t>
  </si>
  <si>
    <t>1.48</t>
  </si>
  <si>
    <t>1.13</t>
  </si>
  <si>
    <t>1.29</t>
  </si>
  <si>
    <t>1.11</t>
  </si>
  <si>
    <t>1.15</t>
  </si>
  <si>
    <t>1.24</t>
  </si>
  <si>
    <t>1.53</t>
  </si>
  <si>
    <t>1.19</t>
  </si>
  <si>
    <t>1.38</t>
  </si>
  <si>
    <t>0.99</t>
  </si>
  <si>
    <t>1.59</t>
  </si>
  <si>
    <t>2.21</t>
  </si>
  <si>
    <t>1.18</t>
  </si>
  <si>
    <t>1.32</t>
  </si>
  <si>
    <t>1.49</t>
  </si>
  <si>
    <t>中華民國 1114年3月7日編製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</si>
</sst>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\-#,##0;\-"/>
    <numFmt numFmtId="178" formatCode="_(* #,##0.00_);_(* \(#,##0.00\);_(* &quot;-&quot;??_);_(@_)"/>
    <numFmt numFmtId="179" formatCode="#,##0.00;\-#,##0.00;\-"/>
    <numFmt numFmtId="180" formatCode="0.00_ "/>
  </numFmts>
  <fonts count="63" x14ac:knownFonts="1">
    <font>
      <sz val="11"/>
      <color theme="1"/>
      <name val="新細明體"/>
      <family val="2"/>
      <scheme val="minor"/>
    </font>
    <font>
      <sz val="14"/>
      <color rgb="FF000000"/>
      <name val="標楷體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4"/>
      <color rgb="FF000000"/>
      <name val="標楷體"/>
      <family val="2"/>
    </font>
    <font>
      <sz val="12"/>
      <color rgb="FF000000"/>
      <name val="標楷體"/>
      <family val="2"/>
    </font>
    <font>
      <sz val="14"/>
      <color rgb="FF000000"/>
      <name val="標楷體"/>
      <family val="2"/>
    </font>
    <font>
      <sz val="9"/>
      <color rgb="FF000000"/>
      <name val="Calibri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9"/>
      <color rgb="FF000000"/>
      <name val="Calibri"/>
      <family val="2"/>
    </font>
    <font>
      <b/>
      <sz val="24"/>
      <color rgb="FF000000"/>
      <name val="標楷體"/>
      <family val="2"/>
    </font>
    <font>
      <b/>
      <sz val="14"/>
      <color rgb="FF000000"/>
      <name val="標楷體"/>
      <family val="2"/>
    </font>
    <font>
      <sz val="12"/>
      <color rgb="FF000000"/>
      <name val="標楷體"/>
      <family val="2"/>
    </font>
    <font>
      <sz val="14"/>
      <color rgb="FF000000"/>
      <name val="標楷體"/>
      <family val="2"/>
    </font>
    <font>
      <sz val="12"/>
      <color rgb="FF000000"/>
      <name val="新細明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1"/>
      <color rgb="FF000000"/>
      <name val="標楷體"/>
      <family val="2"/>
    </font>
    <font>
      <sz val="9.9499999999999993"/>
      <color rgb="FF000000"/>
      <name val="Times New Roman"/>
      <family val="2"/>
    </font>
    <font>
      <sz val="12"/>
      <color rgb="FF000000"/>
      <name val="Times New Roman"/>
      <family val="2"/>
    </font>
    <font>
      <sz val="11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新細明體"/>
      <family val="2"/>
    </font>
    <font>
      <sz val="9.9499999999999993"/>
      <color rgb="FF000000"/>
      <name val="標楷體"/>
      <family val="2"/>
    </font>
    <font>
      <sz val="11"/>
      <color rgb="FF000000"/>
      <name val="標楷體"/>
      <family val="2"/>
    </font>
    <font>
      <sz val="9"/>
      <color rgb="FF000000"/>
      <name val="標楷體"/>
      <family val="2"/>
    </font>
    <font>
      <sz val="11"/>
      <color rgb="FF000000"/>
      <name val="標楷體"/>
      <family val="2"/>
    </font>
    <font>
      <sz val="12"/>
      <color rgb="FF000000"/>
      <name val="標楷體"/>
      <family val="2"/>
    </font>
    <font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rgb="FF000000"/>
      <name val="標楷體"/>
      <family val="2"/>
    </font>
    <font>
      <sz val="14"/>
      <color rgb="FF000000"/>
      <name val="Times New Roman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1"/>
      <color rgb="FF000000"/>
      <name val="Calibri"/>
      <family val="2"/>
    </font>
    <font>
      <sz val="14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9"/>
      <color theme="1"/>
      <name val="Arial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9" fillId="0" borderId="2" xfId="0" applyFont="1" applyBorder="1"/>
    <xf numFmtId="0" fontId="10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10" fontId="17" fillId="0" borderId="7" xfId="0" applyNumberFormat="1" applyFont="1" applyBorder="1" applyAlignment="1">
      <alignment horizontal="right" vertical="center"/>
    </xf>
    <xf numFmtId="0" fontId="18" fillId="0" borderId="7" xfId="0" applyFont="1" applyBorder="1"/>
    <xf numFmtId="0" fontId="21" fillId="0" borderId="8" xfId="0" applyFont="1" applyBorder="1" applyAlignment="1">
      <alignment horizontal="right" vertical="center" wrapText="1"/>
    </xf>
    <xf numFmtId="0" fontId="23" fillId="0" borderId="3" xfId="0" applyFont="1" applyBorder="1" applyAlignment="1">
      <alignment horizontal="right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9" fontId="32" fillId="0" borderId="1" xfId="0" applyNumberFormat="1" applyFont="1" applyBorder="1" applyAlignment="1">
      <alignment horizontal="center" vertical="center" wrapText="1"/>
    </xf>
    <xf numFmtId="0" fontId="33" fillId="0" borderId="6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center"/>
    </xf>
    <xf numFmtId="177" fontId="39" fillId="0" borderId="1" xfId="0" applyNumberFormat="1" applyFont="1" applyBorder="1" applyAlignment="1">
      <alignment horizontal="right" vertical="center"/>
    </xf>
    <xf numFmtId="178" fontId="40" fillId="0" borderId="1" xfId="0" applyNumberFormat="1" applyFont="1" applyBorder="1" applyAlignment="1">
      <alignment horizontal="right" vertical="center"/>
    </xf>
    <xf numFmtId="179" fontId="41" fillId="0" borderId="1" xfId="0" applyNumberFormat="1" applyFont="1" applyBorder="1" applyAlignment="1">
      <alignment horizontal="right" vertical="center"/>
    </xf>
    <xf numFmtId="0" fontId="43" fillId="0" borderId="10" xfId="0" applyFont="1" applyBorder="1" applyAlignment="1">
      <alignment horizontal="left" vertical="center"/>
    </xf>
    <xf numFmtId="176" fontId="45" fillId="0" borderId="7" xfId="0" applyNumberFormat="1" applyFont="1" applyBorder="1" applyAlignment="1">
      <alignment horizontal="right" vertical="center" wrapText="1"/>
    </xf>
    <xf numFmtId="180" fontId="46" fillId="0" borderId="7" xfId="0" applyNumberFormat="1" applyFont="1" applyBorder="1" applyAlignment="1">
      <alignment horizontal="right" vertical="center" wrapText="1"/>
    </xf>
    <xf numFmtId="0" fontId="47" fillId="0" borderId="7" xfId="0" applyFont="1" applyBorder="1" applyAlignment="1">
      <alignment horizontal="right" vertical="center" wrapText="1"/>
    </xf>
    <xf numFmtId="0" fontId="48" fillId="0" borderId="7" xfId="0" applyFont="1" applyBorder="1"/>
    <xf numFmtId="0" fontId="49" fillId="0" borderId="7" xfId="0" applyFont="1" applyBorder="1" applyAlignment="1">
      <alignment vertical="center"/>
    </xf>
    <xf numFmtId="176" fontId="50" fillId="0" borderId="0" xfId="0" applyNumberFormat="1" applyFont="1" applyAlignment="1">
      <alignment horizontal="right" vertical="center" wrapText="1"/>
    </xf>
    <xf numFmtId="180" fontId="51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53" fillId="0" borderId="0" xfId="0" applyFont="1" applyAlignment="1">
      <alignment horizontal="right" vertical="center"/>
    </xf>
    <xf numFmtId="10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right" vertical="center" wrapText="1"/>
    </xf>
    <xf numFmtId="0" fontId="56" fillId="0" borderId="0" xfId="0" applyFont="1" applyAlignment="1">
      <alignment vertical="center"/>
    </xf>
    <xf numFmtId="180" fontId="57" fillId="0" borderId="0" xfId="0" applyNumberFormat="1" applyFont="1" applyAlignment="1">
      <alignment horizontal="right" vertical="center" wrapText="1"/>
    </xf>
    <xf numFmtId="0" fontId="58" fillId="0" borderId="0" xfId="0" applyFont="1" applyAlignment="1">
      <alignment horizontal="left" vertical="center"/>
    </xf>
    <xf numFmtId="0" fontId="59" fillId="0" borderId="0" xfId="0" applyFont="1"/>
    <xf numFmtId="0" fontId="61" fillId="0" borderId="0" xfId="0" applyFont="1" applyAlignment="1">
      <alignment vertical="center" wrapText="1"/>
    </xf>
    <xf numFmtId="0" fontId="44" fillId="0" borderId="1" xfId="0" applyFont="1" applyBorder="1" applyAlignment="1">
      <alignment horizontal="right"/>
    </xf>
    <xf numFmtId="0" fontId="39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176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 wrapText="1"/>
    </xf>
    <xf numFmtId="177" fontId="42" fillId="0" borderId="9" xfId="0" applyNumberFormat="1" applyFont="1" applyBorder="1" applyAlignment="1">
      <alignment horizontal="right" vertical="center"/>
    </xf>
    <xf numFmtId="177" fontId="39" fillId="0" borderId="9" xfId="0" applyNumberFormat="1" applyFont="1" applyBorder="1" applyAlignment="1">
      <alignment horizontal="right" vertical="center"/>
    </xf>
    <xf numFmtId="0" fontId="42" fillId="0" borderId="9" xfId="0" applyFont="1" applyBorder="1" applyAlignment="1">
      <alignment horizontal="right" vertical="center"/>
    </xf>
    <xf numFmtId="176" fontId="26" fillId="0" borderId="9" xfId="0" applyNumberFormat="1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176" fontId="37" fillId="0" borderId="9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tabSelected="1" topLeftCell="A8" workbookViewId="0">
      <selection activeCell="W10" sqref="W10"/>
    </sheetView>
  </sheetViews>
  <sheetFormatPr defaultColWidth="9.28515625" defaultRowHeight="15" customHeight="1" x14ac:dyDescent="0.25"/>
  <cols>
    <col min="1" max="1" width="16.28515625" style="44" customWidth="1"/>
    <col min="2" max="4" width="12.5703125" style="44" customWidth="1"/>
    <col min="5" max="5" width="14.28515625" style="44" customWidth="1"/>
    <col min="6" max="6" width="12.7109375" style="44" customWidth="1"/>
    <col min="7" max="7" width="11.42578125" style="44" customWidth="1"/>
    <col min="8" max="8" width="9.5703125" style="44" customWidth="1"/>
    <col min="9" max="9" width="11.85546875" style="44" customWidth="1"/>
    <col min="10" max="10" width="8.140625" style="44" customWidth="1"/>
    <col min="11" max="11" width="11.42578125" style="44" customWidth="1"/>
    <col min="12" max="12" width="14.28515625" style="44" customWidth="1"/>
    <col min="13" max="15" width="12.5703125" style="44" customWidth="1"/>
    <col min="16" max="16" width="10.7109375" style="44" customWidth="1"/>
    <col min="17" max="17" width="10.140625" style="44" customWidth="1"/>
    <col min="18" max="18" width="10.85546875" style="44" customWidth="1"/>
    <col min="19" max="19" width="10.140625" style="44" customWidth="1"/>
    <col min="20" max="20" width="10.28515625" style="44" customWidth="1"/>
  </cols>
  <sheetData>
    <row r="1" spans="1:21" ht="19.899999999999999" customHeight="1" x14ac:dyDescent="0.25">
      <c r="A1" s="1" t="s">
        <v>0</v>
      </c>
      <c r="B1" s="2"/>
      <c r="C1" s="3"/>
      <c r="D1" s="4"/>
      <c r="E1" s="4"/>
      <c r="F1" s="4"/>
      <c r="G1" s="4"/>
      <c r="H1" s="5"/>
      <c r="I1" s="4"/>
      <c r="J1" s="5"/>
      <c r="K1" s="6"/>
      <c r="L1" s="6"/>
      <c r="M1" s="4"/>
      <c r="N1" s="7"/>
      <c r="O1" s="1" t="s">
        <v>1</v>
      </c>
      <c r="P1" s="53" t="s">
        <v>2</v>
      </c>
      <c r="Q1" s="53"/>
      <c r="R1" s="53"/>
      <c r="S1" s="53"/>
      <c r="T1" s="53"/>
      <c r="U1" s="8"/>
    </row>
    <row r="2" spans="1:21" ht="17.25" customHeight="1" x14ac:dyDescent="0.25">
      <c r="A2" s="1" t="s">
        <v>3</v>
      </c>
      <c r="B2" s="9" t="s">
        <v>4</v>
      </c>
      <c r="C2" s="10" t="s">
        <v>5</v>
      </c>
      <c r="D2" s="11"/>
      <c r="E2" s="11"/>
      <c r="F2" s="11"/>
      <c r="G2" s="11"/>
      <c r="H2" s="11"/>
      <c r="I2" s="49"/>
      <c r="J2" s="49"/>
      <c r="K2" s="49"/>
      <c r="L2" s="49"/>
      <c r="M2" s="49"/>
      <c r="N2" s="50"/>
      <c r="O2" s="1" t="s">
        <v>6</v>
      </c>
      <c r="P2" s="54" t="s">
        <v>7</v>
      </c>
      <c r="Q2" s="55"/>
      <c r="R2" s="55"/>
      <c r="S2" s="55"/>
      <c r="T2" s="55"/>
      <c r="U2" s="8"/>
    </row>
    <row r="3" spans="1:21" ht="16.5" x14ac:dyDescent="0.25">
      <c r="A3" s="12"/>
      <c r="B3" s="12"/>
      <c r="C3" s="12"/>
      <c r="D3" s="12"/>
      <c r="E3" s="12"/>
      <c r="F3" s="12"/>
      <c r="G3" s="13"/>
      <c r="H3" s="12"/>
      <c r="I3" s="13"/>
      <c r="J3" s="12"/>
      <c r="K3" s="13"/>
      <c r="L3" s="12"/>
      <c r="M3" s="12"/>
      <c r="N3" s="12"/>
      <c r="O3" s="13"/>
      <c r="P3" s="12"/>
      <c r="Q3" s="12"/>
      <c r="R3" s="14"/>
      <c r="S3" s="14"/>
      <c r="T3" s="14"/>
    </row>
    <row r="4" spans="1:21" ht="33" customHeight="1" x14ac:dyDescent="0.25">
      <c r="A4" s="56" t="s">
        <v>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1" ht="33.6" customHeight="1" x14ac:dyDescent="0.25">
      <c r="A5" s="57" t="s">
        <v>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1" ht="19.5" x14ac:dyDescent="0.25">
      <c r="A6" s="15"/>
      <c r="B6" s="53" t="s">
        <v>10</v>
      </c>
      <c r="C6" s="53"/>
      <c r="D6" s="53"/>
      <c r="E6" s="53"/>
      <c r="F6" s="53" t="s">
        <v>11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 t="s">
        <v>12</v>
      </c>
      <c r="R6" s="53"/>
      <c r="S6" s="53"/>
      <c r="T6" s="58"/>
    </row>
    <row r="7" spans="1:21" ht="16.899999999999999" customHeight="1" x14ac:dyDescent="0.25">
      <c r="A7" s="16"/>
      <c r="B7" s="51" t="s">
        <v>13</v>
      </c>
      <c r="C7" s="51" t="s">
        <v>14</v>
      </c>
      <c r="D7" s="51" t="s">
        <v>15</v>
      </c>
      <c r="E7" s="17" t="s">
        <v>16</v>
      </c>
      <c r="F7" s="52" t="s">
        <v>17</v>
      </c>
      <c r="G7" s="52"/>
      <c r="H7" s="52"/>
      <c r="I7" s="52"/>
      <c r="J7" s="52"/>
      <c r="K7" s="52"/>
      <c r="L7" s="17" t="s">
        <v>18</v>
      </c>
      <c r="M7" s="51" t="s">
        <v>19</v>
      </c>
      <c r="N7" s="52" t="s">
        <v>20</v>
      </c>
      <c r="O7" s="52"/>
      <c r="P7" s="51" t="s">
        <v>21</v>
      </c>
      <c r="Q7" s="52" t="s">
        <v>12</v>
      </c>
      <c r="R7" s="52"/>
      <c r="S7" s="51" t="s">
        <v>22</v>
      </c>
      <c r="T7" s="68" t="s">
        <v>23</v>
      </c>
    </row>
    <row r="8" spans="1:21" ht="16.5" x14ac:dyDescent="0.25">
      <c r="A8" s="16"/>
      <c r="B8" s="52"/>
      <c r="C8" s="52"/>
      <c r="D8" s="52"/>
      <c r="E8" s="61" t="s">
        <v>24</v>
      </c>
      <c r="F8" s="52" t="s">
        <v>25</v>
      </c>
      <c r="G8" s="52"/>
      <c r="H8" s="62" t="s">
        <v>26</v>
      </c>
      <c r="I8" s="62"/>
      <c r="J8" s="60" t="s">
        <v>27</v>
      </c>
      <c r="K8" s="60"/>
      <c r="L8" s="61" t="s">
        <v>28</v>
      </c>
      <c r="M8" s="52"/>
      <c r="N8" s="59" t="s">
        <v>29</v>
      </c>
      <c r="O8" s="59"/>
      <c r="P8" s="52"/>
      <c r="Q8" s="59" t="s">
        <v>30</v>
      </c>
      <c r="R8" s="59"/>
      <c r="S8" s="52"/>
      <c r="T8" s="69"/>
    </row>
    <row r="9" spans="1:21" ht="16.5" x14ac:dyDescent="0.25">
      <c r="A9" s="16"/>
      <c r="B9" s="52"/>
      <c r="C9" s="52"/>
      <c r="D9" s="52"/>
      <c r="E9" s="59"/>
      <c r="F9" s="17" t="s">
        <v>31</v>
      </c>
      <c r="G9" s="20" t="s">
        <v>32</v>
      </c>
      <c r="H9" s="17" t="s">
        <v>31</v>
      </c>
      <c r="I9" s="20" t="s">
        <v>32</v>
      </c>
      <c r="J9" s="17" t="s">
        <v>31</v>
      </c>
      <c r="K9" s="20" t="s">
        <v>32</v>
      </c>
      <c r="L9" s="59"/>
      <c r="M9" s="52"/>
      <c r="N9" s="17" t="s">
        <v>31</v>
      </c>
      <c r="O9" s="19" t="s">
        <v>32</v>
      </c>
      <c r="P9" s="52"/>
      <c r="Q9" s="17" t="s">
        <v>31</v>
      </c>
      <c r="R9" s="19" t="s">
        <v>32</v>
      </c>
      <c r="S9" s="52"/>
      <c r="T9" s="69"/>
    </row>
    <row r="10" spans="1:21" ht="28.5" x14ac:dyDescent="0.25">
      <c r="A10" s="21"/>
      <c r="B10" s="18" t="s">
        <v>33</v>
      </c>
      <c r="C10" s="18" t="s">
        <v>34</v>
      </c>
      <c r="D10" s="18" t="s">
        <v>35</v>
      </c>
      <c r="E10" s="18" t="s">
        <v>36</v>
      </c>
      <c r="F10" s="18" t="s">
        <v>37</v>
      </c>
      <c r="G10" s="22" t="s">
        <v>38</v>
      </c>
      <c r="H10" s="18" t="s">
        <v>39</v>
      </c>
      <c r="I10" s="22" t="s">
        <v>40</v>
      </c>
      <c r="J10" s="18" t="s">
        <v>41</v>
      </c>
      <c r="K10" s="22" t="s">
        <v>42</v>
      </c>
      <c r="L10" s="18" t="s">
        <v>43</v>
      </c>
      <c r="M10" s="18" t="s">
        <v>44</v>
      </c>
      <c r="N10" s="18" t="s">
        <v>45</v>
      </c>
      <c r="O10" s="23" t="s">
        <v>46</v>
      </c>
      <c r="P10" s="18" t="s">
        <v>47</v>
      </c>
      <c r="Q10" s="18" t="s">
        <v>48</v>
      </c>
      <c r="R10" s="24" t="s">
        <v>49</v>
      </c>
      <c r="S10" s="18" t="s">
        <v>50</v>
      </c>
      <c r="T10" s="70" t="s">
        <v>51</v>
      </c>
    </row>
    <row r="11" spans="1:21" ht="21" customHeight="1" x14ac:dyDescent="0.25">
      <c r="A11" s="25" t="s">
        <v>52</v>
      </c>
      <c r="B11" s="26">
        <f>SUM(B12:B40)</f>
        <v>47693</v>
      </c>
      <c r="C11" s="26">
        <f>SUM(C12:C40)</f>
        <v>4302</v>
      </c>
      <c r="D11" s="26">
        <f>SUM(D12:D40)</f>
        <v>12188</v>
      </c>
      <c r="E11" s="26">
        <f>SUM(E12:E40)</f>
        <v>64183</v>
      </c>
      <c r="F11" s="26">
        <f>SUM(F12:F40)</f>
        <v>19238</v>
      </c>
      <c r="G11" s="27">
        <f t="shared" ref="G11:G40" si="0">IF($L11&gt;0, F11/$L11*100, "--")</f>
        <v>99.885773624091385</v>
      </c>
      <c r="H11" s="26">
        <f>SUM(H12:H40)</f>
        <v>22</v>
      </c>
      <c r="I11" s="28">
        <f t="shared" ref="I11:I40" si="1">IF($L11&gt;0, H11/$L11*100, "--")</f>
        <v>0.11422637590861889</v>
      </c>
      <c r="J11" s="26">
        <f>SUM(J12:J40)</f>
        <v>0</v>
      </c>
      <c r="K11" s="28">
        <f t="shared" ref="K11:K40" si="2">IF($L11&gt;0, J11/$L11*100, "--")</f>
        <v>0</v>
      </c>
      <c r="L11" s="26">
        <f>SUM(L12:L40)</f>
        <v>19260</v>
      </c>
      <c r="M11" s="26">
        <f>SUM(M12:M40)</f>
        <v>39079</v>
      </c>
      <c r="N11" s="26">
        <f>SUM(N12:N40)</f>
        <v>58339</v>
      </c>
      <c r="O11" s="28">
        <f t="shared" ref="O11:O40" si="3">IF(E11&gt;0, N11/E11*100, "--")</f>
        <v>90.894785223501557</v>
      </c>
      <c r="P11" s="27">
        <v>1.3</v>
      </c>
      <c r="Q11" s="26">
        <f>SUM(Q12:Q40)</f>
        <v>5844</v>
      </c>
      <c r="R11" s="28">
        <f t="shared" ref="R11:R40" si="4">IF(E11&gt;0, Q11/E11*100, "--")</f>
        <v>9.1052147764984497</v>
      </c>
      <c r="S11" s="26">
        <f>SUM(S12:S40)</f>
        <v>5840</v>
      </c>
      <c r="T11" s="65">
        <f>SUM(T12:T40)</f>
        <v>4</v>
      </c>
    </row>
    <row r="12" spans="1:21" ht="21" customHeight="1" x14ac:dyDescent="0.3">
      <c r="A12" s="29" t="s">
        <v>53</v>
      </c>
      <c r="B12" s="46">
        <v>1069</v>
      </c>
      <c r="C12" s="46">
        <v>83</v>
      </c>
      <c r="D12" s="46">
        <v>264</v>
      </c>
      <c r="E12" s="26">
        <f t="shared" ref="E12:E40" si="5">SUM(B12:D12)</f>
        <v>1416</v>
      </c>
      <c r="F12" s="46">
        <v>365</v>
      </c>
      <c r="G12" s="27">
        <f t="shared" si="0"/>
        <v>100</v>
      </c>
      <c r="H12" s="26">
        <v>0</v>
      </c>
      <c r="I12" s="28">
        <f t="shared" si="1"/>
        <v>0</v>
      </c>
      <c r="J12" s="26">
        <v>0</v>
      </c>
      <c r="K12" s="28">
        <f t="shared" si="2"/>
        <v>0</v>
      </c>
      <c r="L12" s="26">
        <f t="shared" ref="L12:L40" si="6">SUM(F12, H12, J12)</f>
        <v>365</v>
      </c>
      <c r="M12" s="46">
        <v>938</v>
      </c>
      <c r="N12" s="26">
        <f t="shared" ref="N12:N40" si="7">SUM(L12, M12)</f>
        <v>1303</v>
      </c>
      <c r="O12" s="28">
        <f t="shared" si="3"/>
        <v>92.019774011299432</v>
      </c>
      <c r="P12" s="27" t="s">
        <v>123</v>
      </c>
      <c r="Q12" s="26">
        <f t="shared" ref="Q12:Q40" si="8">E12-N12</f>
        <v>113</v>
      </c>
      <c r="R12" s="28">
        <f t="shared" si="4"/>
        <v>7.9802259887005649</v>
      </c>
      <c r="S12" s="26">
        <v>113</v>
      </c>
      <c r="T12" s="66">
        <v>0</v>
      </c>
    </row>
    <row r="13" spans="1:21" ht="21" customHeight="1" x14ac:dyDescent="0.3">
      <c r="A13" s="29" t="s">
        <v>54</v>
      </c>
      <c r="B13" s="46">
        <v>1464</v>
      </c>
      <c r="C13" s="46">
        <v>173</v>
      </c>
      <c r="D13" s="46">
        <v>235</v>
      </c>
      <c r="E13" s="26">
        <f t="shared" si="5"/>
        <v>1872</v>
      </c>
      <c r="F13" s="46">
        <v>479</v>
      </c>
      <c r="G13" s="27">
        <f t="shared" si="0"/>
        <v>100</v>
      </c>
      <c r="H13" s="26">
        <v>0</v>
      </c>
      <c r="I13" s="28">
        <f t="shared" si="1"/>
        <v>0</v>
      </c>
      <c r="J13" s="26">
        <v>0</v>
      </c>
      <c r="K13" s="28">
        <f t="shared" si="2"/>
        <v>0</v>
      </c>
      <c r="L13" s="26">
        <f t="shared" si="6"/>
        <v>479</v>
      </c>
      <c r="M13" s="46">
        <v>1197</v>
      </c>
      <c r="N13" s="26">
        <f t="shared" si="7"/>
        <v>1676</v>
      </c>
      <c r="O13" s="28">
        <f t="shared" si="3"/>
        <v>89.529914529914535</v>
      </c>
      <c r="P13" s="27" t="s">
        <v>124</v>
      </c>
      <c r="Q13" s="26">
        <f t="shared" si="8"/>
        <v>196</v>
      </c>
      <c r="R13" s="28">
        <f t="shared" si="4"/>
        <v>10.47008547008547</v>
      </c>
      <c r="S13" s="26">
        <v>196</v>
      </c>
      <c r="T13" s="66">
        <v>0</v>
      </c>
    </row>
    <row r="14" spans="1:21" ht="21" customHeight="1" x14ac:dyDescent="0.3">
      <c r="A14" s="29" t="s">
        <v>55</v>
      </c>
      <c r="B14" s="46">
        <v>1537</v>
      </c>
      <c r="C14" s="46">
        <v>99</v>
      </c>
      <c r="D14" s="46">
        <v>351</v>
      </c>
      <c r="E14" s="26">
        <f t="shared" si="5"/>
        <v>1987</v>
      </c>
      <c r="F14" s="46">
        <v>553</v>
      </c>
      <c r="G14" s="27">
        <f t="shared" si="0"/>
        <v>100</v>
      </c>
      <c r="H14" s="26">
        <v>0</v>
      </c>
      <c r="I14" s="28">
        <f t="shared" si="1"/>
        <v>0</v>
      </c>
      <c r="J14" s="26">
        <v>0</v>
      </c>
      <c r="K14" s="28">
        <f t="shared" si="2"/>
        <v>0</v>
      </c>
      <c r="L14" s="26">
        <f t="shared" si="6"/>
        <v>553</v>
      </c>
      <c r="M14" s="46">
        <v>1250</v>
      </c>
      <c r="N14" s="26">
        <f t="shared" si="7"/>
        <v>1803</v>
      </c>
      <c r="O14" s="28">
        <f t="shared" si="3"/>
        <v>90.739808756919984</v>
      </c>
      <c r="P14" s="27" t="s">
        <v>125</v>
      </c>
      <c r="Q14" s="26">
        <f t="shared" si="8"/>
        <v>184</v>
      </c>
      <c r="R14" s="28">
        <f t="shared" si="4"/>
        <v>9.2601912430800191</v>
      </c>
      <c r="S14" s="26">
        <v>184</v>
      </c>
      <c r="T14" s="66">
        <v>0</v>
      </c>
    </row>
    <row r="15" spans="1:21" ht="21" customHeight="1" x14ac:dyDescent="0.3">
      <c r="A15" s="29" t="s">
        <v>56</v>
      </c>
      <c r="B15" s="46">
        <v>1614</v>
      </c>
      <c r="C15" s="46">
        <v>159</v>
      </c>
      <c r="D15" s="46">
        <v>320</v>
      </c>
      <c r="E15" s="26">
        <f t="shared" si="5"/>
        <v>2093</v>
      </c>
      <c r="F15" s="46">
        <v>563</v>
      </c>
      <c r="G15" s="27">
        <f t="shared" si="0"/>
        <v>100</v>
      </c>
      <c r="H15" s="26">
        <v>0</v>
      </c>
      <c r="I15" s="28">
        <f t="shared" si="1"/>
        <v>0</v>
      </c>
      <c r="J15" s="26">
        <v>0</v>
      </c>
      <c r="K15" s="28">
        <f t="shared" si="2"/>
        <v>0</v>
      </c>
      <c r="L15" s="26">
        <f t="shared" si="6"/>
        <v>563</v>
      </c>
      <c r="M15" s="46">
        <v>1347</v>
      </c>
      <c r="N15" s="26">
        <f t="shared" si="7"/>
        <v>1910</v>
      </c>
      <c r="O15" s="28">
        <f t="shared" si="3"/>
        <v>91.256569517439075</v>
      </c>
      <c r="P15" s="27" t="s">
        <v>126</v>
      </c>
      <c r="Q15" s="26">
        <f t="shared" si="8"/>
        <v>183</v>
      </c>
      <c r="R15" s="28">
        <f t="shared" si="4"/>
        <v>8.7434304825609175</v>
      </c>
      <c r="S15" s="26">
        <v>183</v>
      </c>
      <c r="T15" s="66">
        <v>0</v>
      </c>
    </row>
    <row r="16" spans="1:21" ht="21" customHeight="1" x14ac:dyDescent="0.3">
      <c r="A16" s="29" t="s">
        <v>57</v>
      </c>
      <c r="B16" s="46">
        <v>1946</v>
      </c>
      <c r="C16" s="46">
        <v>126</v>
      </c>
      <c r="D16" s="46">
        <v>635</v>
      </c>
      <c r="E16" s="26">
        <f t="shared" si="5"/>
        <v>2707</v>
      </c>
      <c r="F16" s="46">
        <v>988</v>
      </c>
      <c r="G16" s="27">
        <f t="shared" si="0"/>
        <v>100</v>
      </c>
      <c r="H16" s="26">
        <v>0</v>
      </c>
      <c r="I16" s="28">
        <f t="shared" si="1"/>
        <v>0</v>
      </c>
      <c r="J16" s="26">
        <v>0</v>
      </c>
      <c r="K16" s="28">
        <f t="shared" si="2"/>
        <v>0</v>
      </c>
      <c r="L16" s="26">
        <f t="shared" si="6"/>
        <v>988</v>
      </c>
      <c r="M16" s="46">
        <v>1528</v>
      </c>
      <c r="N16" s="26">
        <f t="shared" si="7"/>
        <v>2516</v>
      </c>
      <c r="O16" s="28">
        <f t="shared" si="3"/>
        <v>92.944218692279279</v>
      </c>
      <c r="P16" s="27" t="s">
        <v>127</v>
      </c>
      <c r="Q16" s="26">
        <f t="shared" si="8"/>
        <v>191</v>
      </c>
      <c r="R16" s="28">
        <f t="shared" si="4"/>
        <v>7.0557813077207241</v>
      </c>
      <c r="S16" s="26">
        <v>191</v>
      </c>
      <c r="T16" s="66">
        <v>0</v>
      </c>
    </row>
    <row r="17" spans="1:20" ht="21" customHeight="1" x14ac:dyDescent="0.3">
      <c r="A17" s="29" t="s">
        <v>58</v>
      </c>
      <c r="B17" s="46">
        <v>2206</v>
      </c>
      <c r="C17" s="46">
        <v>153</v>
      </c>
      <c r="D17" s="46">
        <v>526</v>
      </c>
      <c r="E17" s="26">
        <f t="shared" si="5"/>
        <v>2885</v>
      </c>
      <c r="F17" s="46">
        <v>970</v>
      </c>
      <c r="G17" s="27">
        <f t="shared" si="0"/>
        <v>100</v>
      </c>
      <c r="H17" s="26">
        <v>0</v>
      </c>
      <c r="I17" s="28">
        <f t="shared" si="1"/>
        <v>0</v>
      </c>
      <c r="J17" s="26">
        <v>0</v>
      </c>
      <c r="K17" s="28">
        <f t="shared" si="2"/>
        <v>0</v>
      </c>
      <c r="L17" s="26">
        <f t="shared" si="6"/>
        <v>970</v>
      </c>
      <c r="M17" s="46">
        <v>1683</v>
      </c>
      <c r="N17" s="26">
        <f t="shared" si="7"/>
        <v>2653</v>
      </c>
      <c r="O17" s="28">
        <f t="shared" si="3"/>
        <v>91.958405545927207</v>
      </c>
      <c r="P17" s="27" t="s">
        <v>128</v>
      </c>
      <c r="Q17" s="26">
        <f t="shared" si="8"/>
        <v>232</v>
      </c>
      <c r="R17" s="28">
        <f t="shared" si="4"/>
        <v>8.0415944540727899</v>
      </c>
      <c r="S17" s="26">
        <v>232</v>
      </c>
      <c r="T17" s="66">
        <v>0</v>
      </c>
    </row>
    <row r="18" spans="1:20" ht="21" customHeight="1" x14ac:dyDescent="0.3">
      <c r="A18" s="29" t="s">
        <v>59</v>
      </c>
      <c r="B18" s="46">
        <v>2191</v>
      </c>
      <c r="C18" s="46">
        <v>130</v>
      </c>
      <c r="D18" s="46">
        <v>464</v>
      </c>
      <c r="E18" s="26">
        <f t="shared" si="5"/>
        <v>2785</v>
      </c>
      <c r="F18" s="46">
        <v>847</v>
      </c>
      <c r="G18" s="27">
        <f t="shared" si="0"/>
        <v>100</v>
      </c>
      <c r="H18" s="26">
        <v>0</v>
      </c>
      <c r="I18" s="28">
        <f t="shared" si="1"/>
        <v>0</v>
      </c>
      <c r="J18" s="26">
        <v>0</v>
      </c>
      <c r="K18" s="28">
        <f t="shared" si="2"/>
        <v>0</v>
      </c>
      <c r="L18" s="26">
        <f t="shared" si="6"/>
        <v>847</v>
      </c>
      <c r="M18" s="46">
        <v>1726</v>
      </c>
      <c r="N18" s="26">
        <f t="shared" si="7"/>
        <v>2573</v>
      </c>
      <c r="O18" s="28">
        <f t="shared" si="3"/>
        <v>92.387791741472171</v>
      </c>
      <c r="P18" s="27" t="s">
        <v>129</v>
      </c>
      <c r="Q18" s="26">
        <f t="shared" si="8"/>
        <v>212</v>
      </c>
      <c r="R18" s="28">
        <f t="shared" si="4"/>
        <v>7.6122082585278275</v>
      </c>
      <c r="S18" s="26">
        <v>212</v>
      </c>
      <c r="T18" s="66">
        <v>0</v>
      </c>
    </row>
    <row r="19" spans="1:20" ht="21" customHeight="1" x14ac:dyDescent="0.3">
      <c r="A19" s="29" t="s">
        <v>60</v>
      </c>
      <c r="B19" s="46">
        <v>3010</v>
      </c>
      <c r="C19" s="46">
        <v>330</v>
      </c>
      <c r="D19" s="46">
        <v>971</v>
      </c>
      <c r="E19" s="26">
        <f t="shared" si="5"/>
        <v>4311</v>
      </c>
      <c r="F19" s="46">
        <v>1463</v>
      </c>
      <c r="G19" s="27">
        <f t="shared" si="0"/>
        <v>100</v>
      </c>
      <c r="H19" s="26">
        <v>0</v>
      </c>
      <c r="I19" s="28">
        <f t="shared" si="1"/>
        <v>0</v>
      </c>
      <c r="J19" s="26">
        <v>0</v>
      </c>
      <c r="K19" s="28">
        <f t="shared" si="2"/>
        <v>0</v>
      </c>
      <c r="L19" s="26">
        <f t="shared" si="6"/>
        <v>1463</v>
      </c>
      <c r="M19" s="46">
        <v>2456</v>
      </c>
      <c r="N19" s="26">
        <f t="shared" si="7"/>
        <v>3919</v>
      </c>
      <c r="O19" s="28">
        <f t="shared" si="3"/>
        <v>90.906982138714923</v>
      </c>
      <c r="P19" s="27" t="s">
        <v>130</v>
      </c>
      <c r="Q19" s="26">
        <f t="shared" si="8"/>
        <v>392</v>
      </c>
      <c r="R19" s="28">
        <f t="shared" si="4"/>
        <v>9.0930178612850838</v>
      </c>
      <c r="S19" s="26">
        <v>392</v>
      </c>
      <c r="T19" s="66">
        <v>0</v>
      </c>
    </row>
    <row r="20" spans="1:20" ht="21" customHeight="1" x14ac:dyDescent="0.3">
      <c r="A20" s="29" t="s">
        <v>61</v>
      </c>
      <c r="B20" s="46">
        <v>1941</v>
      </c>
      <c r="C20" s="46">
        <v>136</v>
      </c>
      <c r="D20" s="46">
        <v>682</v>
      </c>
      <c r="E20" s="26">
        <f t="shared" si="5"/>
        <v>2759</v>
      </c>
      <c r="F20" s="46">
        <v>929</v>
      </c>
      <c r="G20" s="27">
        <f t="shared" si="0"/>
        <v>100</v>
      </c>
      <c r="H20" s="26">
        <v>0</v>
      </c>
      <c r="I20" s="28">
        <f t="shared" si="1"/>
        <v>0</v>
      </c>
      <c r="J20" s="26">
        <v>0</v>
      </c>
      <c r="K20" s="28">
        <f t="shared" si="2"/>
        <v>0</v>
      </c>
      <c r="L20" s="26">
        <f t="shared" si="6"/>
        <v>929</v>
      </c>
      <c r="M20" s="46">
        <v>1622</v>
      </c>
      <c r="N20" s="26">
        <f t="shared" si="7"/>
        <v>2551</v>
      </c>
      <c r="O20" s="28">
        <f t="shared" si="3"/>
        <v>92.461036607466468</v>
      </c>
      <c r="P20" s="27" t="s">
        <v>131</v>
      </c>
      <c r="Q20" s="26">
        <f t="shared" si="8"/>
        <v>208</v>
      </c>
      <c r="R20" s="28">
        <f t="shared" si="4"/>
        <v>7.5389633925335264</v>
      </c>
      <c r="S20" s="26">
        <v>208</v>
      </c>
      <c r="T20" s="66">
        <v>0</v>
      </c>
    </row>
    <row r="21" spans="1:20" ht="21" customHeight="1" x14ac:dyDescent="0.3">
      <c r="A21" s="29" t="s">
        <v>62</v>
      </c>
      <c r="B21" s="46">
        <v>2028</v>
      </c>
      <c r="C21" s="46">
        <v>174</v>
      </c>
      <c r="D21" s="46">
        <v>589</v>
      </c>
      <c r="E21" s="26">
        <f t="shared" si="5"/>
        <v>2791</v>
      </c>
      <c r="F21" s="46">
        <v>853</v>
      </c>
      <c r="G21" s="27">
        <f t="shared" si="0"/>
        <v>100</v>
      </c>
      <c r="H21" s="26">
        <v>0</v>
      </c>
      <c r="I21" s="28">
        <f t="shared" si="1"/>
        <v>0</v>
      </c>
      <c r="J21" s="26">
        <v>0</v>
      </c>
      <c r="K21" s="28">
        <f t="shared" si="2"/>
        <v>0</v>
      </c>
      <c r="L21" s="26">
        <f t="shared" si="6"/>
        <v>853</v>
      </c>
      <c r="M21" s="46">
        <v>1672</v>
      </c>
      <c r="N21" s="26">
        <f t="shared" si="7"/>
        <v>2525</v>
      </c>
      <c r="O21" s="28">
        <f t="shared" si="3"/>
        <v>90.469365818702968</v>
      </c>
      <c r="P21" s="27" t="s">
        <v>129</v>
      </c>
      <c r="Q21" s="26">
        <f t="shared" si="8"/>
        <v>266</v>
      </c>
      <c r="R21" s="28">
        <f t="shared" si="4"/>
        <v>9.5306341812970263</v>
      </c>
      <c r="S21" s="26">
        <v>266</v>
      </c>
      <c r="T21" s="66">
        <v>0</v>
      </c>
    </row>
    <row r="22" spans="1:20" ht="21" customHeight="1" x14ac:dyDescent="0.3">
      <c r="A22" s="29" t="s">
        <v>63</v>
      </c>
      <c r="B22" s="46">
        <v>2839</v>
      </c>
      <c r="C22" s="46">
        <v>303</v>
      </c>
      <c r="D22" s="46">
        <v>838</v>
      </c>
      <c r="E22" s="26">
        <f t="shared" si="5"/>
        <v>3980</v>
      </c>
      <c r="F22" s="46">
        <v>1181</v>
      </c>
      <c r="G22" s="27">
        <f t="shared" si="0"/>
        <v>100</v>
      </c>
      <c r="H22" s="26">
        <v>0</v>
      </c>
      <c r="I22" s="28">
        <f t="shared" si="1"/>
        <v>0</v>
      </c>
      <c r="J22" s="26">
        <v>0</v>
      </c>
      <c r="K22" s="28">
        <f t="shared" si="2"/>
        <v>0</v>
      </c>
      <c r="L22" s="26">
        <f t="shared" si="6"/>
        <v>1181</v>
      </c>
      <c r="M22" s="46">
        <v>2467</v>
      </c>
      <c r="N22" s="26">
        <f t="shared" si="7"/>
        <v>3648</v>
      </c>
      <c r="O22" s="28">
        <f t="shared" si="3"/>
        <v>91.658291457286438</v>
      </c>
      <c r="P22" s="27" t="s">
        <v>132</v>
      </c>
      <c r="Q22" s="26">
        <f t="shared" si="8"/>
        <v>332</v>
      </c>
      <c r="R22" s="28">
        <f t="shared" si="4"/>
        <v>8.3417085427135671</v>
      </c>
      <c r="S22" s="26">
        <v>332</v>
      </c>
      <c r="T22" s="66">
        <v>0</v>
      </c>
    </row>
    <row r="23" spans="1:20" ht="21" customHeight="1" x14ac:dyDescent="0.3">
      <c r="A23" s="29" t="s">
        <v>64</v>
      </c>
      <c r="B23" s="46">
        <v>1587</v>
      </c>
      <c r="C23" s="46">
        <v>130</v>
      </c>
      <c r="D23" s="46">
        <v>319</v>
      </c>
      <c r="E23" s="26">
        <f t="shared" si="5"/>
        <v>2036</v>
      </c>
      <c r="F23" s="46">
        <v>664</v>
      </c>
      <c r="G23" s="27">
        <f t="shared" si="0"/>
        <v>100</v>
      </c>
      <c r="H23" s="26">
        <v>0</v>
      </c>
      <c r="I23" s="28">
        <f t="shared" si="1"/>
        <v>0</v>
      </c>
      <c r="J23" s="26">
        <v>0</v>
      </c>
      <c r="K23" s="28">
        <f t="shared" si="2"/>
        <v>0</v>
      </c>
      <c r="L23" s="26">
        <f t="shared" si="6"/>
        <v>664</v>
      </c>
      <c r="M23" s="46">
        <v>1222</v>
      </c>
      <c r="N23" s="26">
        <f t="shared" si="7"/>
        <v>1886</v>
      </c>
      <c r="O23" s="28">
        <f t="shared" si="3"/>
        <v>92.632612966601187</v>
      </c>
      <c r="P23" s="27" t="s">
        <v>133</v>
      </c>
      <c r="Q23" s="26">
        <f t="shared" si="8"/>
        <v>150</v>
      </c>
      <c r="R23" s="28">
        <f t="shared" si="4"/>
        <v>7.3673870333988214</v>
      </c>
      <c r="S23" s="26">
        <v>150</v>
      </c>
      <c r="T23" s="66">
        <v>0</v>
      </c>
    </row>
    <row r="24" spans="1:20" ht="21" customHeight="1" x14ac:dyDescent="0.3">
      <c r="A24" s="29" t="s">
        <v>65</v>
      </c>
      <c r="B24" s="46">
        <v>1525</v>
      </c>
      <c r="C24" s="46">
        <v>146</v>
      </c>
      <c r="D24" s="46">
        <v>514</v>
      </c>
      <c r="E24" s="26">
        <f t="shared" si="5"/>
        <v>2185</v>
      </c>
      <c r="F24" s="46">
        <v>677</v>
      </c>
      <c r="G24" s="27">
        <f t="shared" si="0"/>
        <v>100</v>
      </c>
      <c r="H24" s="26">
        <v>0</v>
      </c>
      <c r="I24" s="28">
        <f t="shared" si="1"/>
        <v>0</v>
      </c>
      <c r="J24" s="26">
        <v>0</v>
      </c>
      <c r="K24" s="28">
        <f t="shared" si="2"/>
        <v>0</v>
      </c>
      <c r="L24" s="26">
        <f t="shared" si="6"/>
        <v>677</v>
      </c>
      <c r="M24" s="46">
        <v>1304</v>
      </c>
      <c r="N24" s="26">
        <f t="shared" si="7"/>
        <v>1981</v>
      </c>
      <c r="O24" s="28">
        <f t="shared" si="3"/>
        <v>90.663615560640736</v>
      </c>
      <c r="P24" s="27" t="s">
        <v>134</v>
      </c>
      <c r="Q24" s="26">
        <f t="shared" si="8"/>
        <v>204</v>
      </c>
      <c r="R24" s="28">
        <f t="shared" si="4"/>
        <v>9.3363844393592679</v>
      </c>
      <c r="S24" s="26">
        <v>204</v>
      </c>
      <c r="T24" s="66">
        <v>0</v>
      </c>
    </row>
    <row r="25" spans="1:20" ht="21" customHeight="1" x14ac:dyDescent="0.3">
      <c r="A25" s="29" t="s">
        <v>66</v>
      </c>
      <c r="B25" s="46">
        <v>1473</v>
      </c>
      <c r="C25" s="46">
        <v>106</v>
      </c>
      <c r="D25" s="46">
        <v>447</v>
      </c>
      <c r="E25" s="26">
        <f t="shared" si="5"/>
        <v>2026</v>
      </c>
      <c r="F25" s="46">
        <v>648</v>
      </c>
      <c r="G25" s="27">
        <f t="shared" si="0"/>
        <v>100</v>
      </c>
      <c r="H25" s="26">
        <v>0</v>
      </c>
      <c r="I25" s="28">
        <f t="shared" si="1"/>
        <v>0</v>
      </c>
      <c r="J25" s="26">
        <v>0</v>
      </c>
      <c r="K25" s="28">
        <f t="shared" si="2"/>
        <v>0</v>
      </c>
      <c r="L25" s="26">
        <f t="shared" si="6"/>
        <v>648</v>
      </c>
      <c r="M25" s="46">
        <v>1208</v>
      </c>
      <c r="N25" s="26">
        <f t="shared" si="7"/>
        <v>1856</v>
      </c>
      <c r="O25" s="28">
        <f t="shared" si="3"/>
        <v>91.609081934846998</v>
      </c>
      <c r="P25" s="27" t="s">
        <v>129</v>
      </c>
      <c r="Q25" s="26">
        <f t="shared" si="8"/>
        <v>170</v>
      </c>
      <c r="R25" s="28">
        <f t="shared" si="4"/>
        <v>8.3909180651530111</v>
      </c>
      <c r="S25" s="26">
        <v>170</v>
      </c>
      <c r="T25" s="66">
        <v>0</v>
      </c>
    </row>
    <row r="26" spans="1:20" ht="21" customHeight="1" x14ac:dyDescent="0.3">
      <c r="A26" s="29" t="s">
        <v>67</v>
      </c>
      <c r="B26" s="46">
        <v>1432</v>
      </c>
      <c r="C26" s="46">
        <v>113</v>
      </c>
      <c r="D26" s="46">
        <v>341</v>
      </c>
      <c r="E26" s="26">
        <f t="shared" si="5"/>
        <v>1886</v>
      </c>
      <c r="F26" s="46">
        <v>570</v>
      </c>
      <c r="G26" s="27">
        <f t="shared" si="0"/>
        <v>100</v>
      </c>
      <c r="H26" s="26">
        <v>0</v>
      </c>
      <c r="I26" s="28">
        <f t="shared" si="1"/>
        <v>0</v>
      </c>
      <c r="J26" s="26">
        <v>0</v>
      </c>
      <c r="K26" s="28">
        <f t="shared" si="2"/>
        <v>0</v>
      </c>
      <c r="L26" s="26">
        <f t="shared" si="6"/>
        <v>570</v>
      </c>
      <c r="M26" s="46">
        <v>1135</v>
      </c>
      <c r="N26" s="26">
        <f t="shared" si="7"/>
        <v>1705</v>
      </c>
      <c r="O26" s="28">
        <f t="shared" si="3"/>
        <v>90.402969247083774</v>
      </c>
      <c r="P26" s="27" t="s">
        <v>135</v>
      </c>
      <c r="Q26" s="26">
        <f t="shared" si="8"/>
        <v>181</v>
      </c>
      <c r="R26" s="28">
        <f t="shared" si="4"/>
        <v>9.5970307529162255</v>
      </c>
      <c r="S26" s="26">
        <v>181</v>
      </c>
      <c r="T26" s="66">
        <v>0</v>
      </c>
    </row>
    <row r="27" spans="1:20" ht="21" customHeight="1" x14ac:dyDescent="0.3">
      <c r="A27" s="29" t="s">
        <v>68</v>
      </c>
      <c r="B27" s="46">
        <v>1374</v>
      </c>
      <c r="C27" s="46">
        <v>114</v>
      </c>
      <c r="D27" s="46">
        <v>342</v>
      </c>
      <c r="E27" s="26">
        <f t="shared" si="5"/>
        <v>1830</v>
      </c>
      <c r="F27" s="46">
        <v>469</v>
      </c>
      <c r="G27" s="27">
        <f t="shared" si="0"/>
        <v>100</v>
      </c>
      <c r="H27" s="26">
        <v>0</v>
      </c>
      <c r="I27" s="28">
        <f t="shared" si="1"/>
        <v>0</v>
      </c>
      <c r="J27" s="26">
        <v>0</v>
      </c>
      <c r="K27" s="28">
        <f t="shared" si="2"/>
        <v>0</v>
      </c>
      <c r="L27" s="26">
        <f t="shared" si="6"/>
        <v>469</v>
      </c>
      <c r="M27" s="46">
        <v>1204</v>
      </c>
      <c r="N27" s="26">
        <f t="shared" si="7"/>
        <v>1673</v>
      </c>
      <c r="O27" s="28">
        <f t="shared" si="3"/>
        <v>91.420765027322403</v>
      </c>
      <c r="P27" s="27" t="s">
        <v>134</v>
      </c>
      <c r="Q27" s="26">
        <f t="shared" si="8"/>
        <v>157</v>
      </c>
      <c r="R27" s="28">
        <f t="shared" si="4"/>
        <v>8.5792349726775967</v>
      </c>
      <c r="S27" s="26">
        <v>157</v>
      </c>
      <c r="T27" s="66">
        <v>0</v>
      </c>
    </row>
    <row r="28" spans="1:20" ht="21" customHeight="1" x14ac:dyDescent="0.3">
      <c r="A28" s="29" t="s">
        <v>69</v>
      </c>
      <c r="B28" s="46">
        <v>1598</v>
      </c>
      <c r="C28" s="46">
        <v>188</v>
      </c>
      <c r="D28" s="46">
        <v>334</v>
      </c>
      <c r="E28" s="26">
        <f t="shared" si="5"/>
        <v>2120</v>
      </c>
      <c r="F28" s="46">
        <v>637</v>
      </c>
      <c r="G28" s="27">
        <f t="shared" si="0"/>
        <v>100</v>
      </c>
      <c r="H28" s="26">
        <v>0</v>
      </c>
      <c r="I28" s="28">
        <f t="shared" si="1"/>
        <v>0</v>
      </c>
      <c r="J28" s="26">
        <v>0</v>
      </c>
      <c r="K28" s="28">
        <f t="shared" si="2"/>
        <v>0</v>
      </c>
      <c r="L28" s="26">
        <f t="shared" si="6"/>
        <v>637</v>
      </c>
      <c r="M28" s="46">
        <v>1285</v>
      </c>
      <c r="N28" s="26">
        <f t="shared" si="7"/>
        <v>1922</v>
      </c>
      <c r="O28" s="28">
        <f t="shared" si="3"/>
        <v>90.660377358490564</v>
      </c>
      <c r="P28" s="27" t="s">
        <v>136</v>
      </c>
      <c r="Q28" s="26">
        <f t="shared" si="8"/>
        <v>198</v>
      </c>
      <c r="R28" s="28">
        <f t="shared" si="4"/>
        <v>9.3396226415094326</v>
      </c>
      <c r="S28" s="26">
        <v>198</v>
      </c>
      <c r="T28" s="66">
        <v>0</v>
      </c>
    </row>
    <row r="29" spans="1:20" ht="21" customHeight="1" x14ac:dyDescent="0.3">
      <c r="A29" s="29" t="s">
        <v>70</v>
      </c>
      <c r="B29" s="46">
        <v>1490</v>
      </c>
      <c r="C29" s="46">
        <v>119</v>
      </c>
      <c r="D29" s="46">
        <v>266</v>
      </c>
      <c r="E29" s="26">
        <f t="shared" si="5"/>
        <v>1875</v>
      </c>
      <c r="F29" s="46">
        <v>620</v>
      </c>
      <c r="G29" s="27">
        <f t="shared" si="0"/>
        <v>100</v>
      </c>
      <c r="H29" s="26">
        <v>0</v>
      </c>
      <c r="I29" s="28">
        <f t="shared" si="1"/>
        <v>0</v>
      </c>
      <c r="J29" s="26">
        <v>0</v>
      </c>
      <c r="K29" s="28">
        <f t="shared" si="2"/>
        <v>0</v>
      </c>
      <c r="L29" s="26">
        <f t="shared" si="6"/>
        <v>620</v>
      </c>
      <c r="M29" s="46">
        <v>1076</v>
      </c>
      <c r="N29" s="26">
        <f t="shared" si="7"/>
        <v>1696</v>
      </c>
      <c r="O29" s="28">
        <f t="shared" si="3"/>
        <v>90.453333333333333</v>
      </c>
      <c r="P29" s="27" t="s">
        <v>137</v>
      </c>
      <c r="Q29" s="26">
        <f t="shared" si="8"/>
        <v>179</v>
      </c>
      <c r="R29" s="28">
        <f t="shared" si="4"/>
        <v>9.5466666666666669</v>
      </c>
      <c r="S29" s="26">
        <v>179</v>
      </c>
      <c r="T29" s="66">
        <v>0</v>
      </c>
    </row>
    <row r="30" spans="1:20" ht="21" customHeight="1" x14ac:dyDescent="0.3">
      <c r="A30" s="29" t="s">
        <v>71</v>
      </c>
      <c r="B30" s="46">
        <v>1243</v>
      </c>
      <c r="C30" s="46">
        <v>114</v>
      </c>
      <c r="D30" s="46">
        <v>223</v>
      </c>
      <c r="E30" s="26">
        <f t="shared" si="5"/>
        <v>1580</v>
      </c>
      <c r="F30" s="46">
        <v>391</v>
      </c>
      <c r="G30" s="27">
        <f t="shared" si="0"/>
        <v>100</v>
      </c>
      <c r="H30" s="26">
        <v>0</v>
      </c>
      <c r="I30" s="28">
        <f t="shared" si="1"/>
        <v>0</v>
      </c>
      <c r="J30" s="26">
        <v>0</v>
      </c>
      <c r="K30" s="28">
        <f t="shared" si="2"/>
        <v>0</v>
      </c>
      <c r="L30" s="26">
        <f t="shared" si="6"/>
        <v>391</v>
      </c>
      <c r="M30" s="46">
        <v>1021</v>
      </c>
      <c r="N30" s="26">
        <f t="shared" si="7"/>
        <v>1412</v>
      </c>
      <c r="O30" s="28">
        <f t="shared" si="3"/>
        <v>89.367088607594937</v>
      </c>
      <c r="P30" s="27" t="s">
        <v>138</v>
      </c>
      <c r="Q30" s="26">
        <f t="shared" si="8"/>
        <v>168</v>
      </c>
      <c r="R30" s="28">
        <f t="shared" si="4"/>
        <v>10.632911392405063</v>
      </c>
      <c r="S30" s="26">
        <v>168</v>
      </c>
      <c r="T30" s="66">
        <v>0</v>
      </c>
    </row>
    <row r="31" spans="1:20" ht="21" customHeight="1" x14ac:dyDescent="0.3">
      <c r="A31" s="29" t="s">
        <v>72</v>
      </c>
      <c r="B31" s="46">
        <v>1839</v>
      </c>
      <c r="C31" s="46">
        <v>157</v>
      </c>
      <c r="D31" s="46">
        <v>547</v>
      </c>
      <c r="E31" s="26">
        <f t="shared" si="5"/>
        <v>2543</v>
      </c>
      <c r="F31" s="46">
        <v>794</v>
      </c>
      <c r="G31" s="27">
        <f t="shared" si="0"/>
        <v>100</v>
      </c>
      <c r="H31" s="26">
        <v>0</v>
      </c>
      <c r="I31" s="28">
        <f t="shared" si="1"/>
        <v>0</v>
      </c>
      <c r="J31" s="26">
        <v>0</v>
      </c>
      <c r="K31" s="28">
        <f t="shared" si="2"/>
        <v>0</v>
      </c>
      <c r="L31" s="26">
        <f t="shared" si="6"/>
        <v>794</v>
      </c>
      <c r="M31" s="46">
        <v>1498</v>
      </c>
      <c r="N31" s="26">
        <f t="shared" si="7"/>
        <v>2292</v>
      </c>
      <c r="O31" s="28">
        <f t="shared" si="3"/>
        <v>90.129767990562328</v>
      </c>
      <c r="P31" s="27" t="s">
        <v>139</v>
      </c>
      <c r="Q31" s="26">
        <f t="shared" si="8"/>
        <v>251</v>
      </c>
      <c r="R31" s="28">
        <f t="shared" si="4"/>
        <v>9.8702320094376716</v>
      </c>
      <c r="S31" s="26">
        <v>251</v>
      </c>
      <c r="T31" s="66">
        <v>0</v>
      </c>
    </row>
    <row r="32" spans="1:20" ht="21" customHeight="1" x14ac:dyDescent="0.3">
      <c r="A32" s="29" t="s">
        <v>73</v>
      </c>
      <c r="B32" s="46">
        <v>1558</v>
      </c>
      <c r="C32" s="46">
        <v>173</v>
      </c>
      <c r="D32" s="46">
        <v>470</v>
      </c>
      <c r="E32" s="26">
        <f t="shared" si="5"/>
        <v>2201</v>
      </c>
      <c r="F32" s="46">
        <v>712</v>
      </c>
      <c r="G32" s="27">
        <f t="shared" si="0"/>
        <v>100</v>
      </c>
      <c r="H32" s="26">
        <v>0</v>
      </c>
      <c r="I32" s="28">
        <f t="shared" si="1"/>
        <v>0</v>
      </c>
      <c r="J32" s="26">
        <v>0</v>
      </c>
      <c r="K32" s="28">
        <f t="shared" si="2"/>
        <v>0</v>
      </c>
      <c r="L32" s="26">
        <f t="shared" si="6"/>
        <v>712</v>
      </c>
      <c r="M32" s="46">
        <v>1242</v>
      </c>
      <c r="N32" s="26">
        <f t="shared" si="7"/>
        <v>1954</v>
      </c>
      <c r="O32" s="28">
        <f t="shared" si="3"/>
        <v>88.777828259881872</v>
      </c>
      <c r="P32" s="27" t="s">
        <v>136</v>
      </c>
      <c r="Q32" s="26">
        <f t="shared" si="8"/>
        <v>247</v>
      </c>
      <c r="R32" s="28">
        <f t="shared" si="4"/>
        <v>11.222171740118128</v>
      </c>
      <c r="S32" s="26">
        <v>247</v>
      </c>
      <c r="T32" s="66">
        <v>0</v>
      </c>
    </row>
    <row r="33" spans="1:20" ht="21" customHeight="1" x14ac:dyDescent="0.3">
      <c r="A33" s="29" t="s">
        <v>74</v>
      </c>
      <c r="B33" s="46">
        <v>1576</v>
      </c>
      <c r="C33" s="46">
        <v>121</v>
      </c>
      <c r="D33" s="46">
        <v>517</v>
      </c>
      <c r="E33" s="26">
        <f t="shared" si="5"/>
        <v>2214</v>
      </c>
      <c r="F33" s="46">
        <v>687</v>
      </c>
      <c r="G33" s="27">
        <f t="shared" si="0"/>
        <v>100</v>
      </c>
      <c r="H33" s="26">
        <v>0</v>
      </c>
      <c r="I33" s="28">
        <f t="shared" si="1"/>
        <v>0</v>
      </c>
      <c r="J33" s="26">
        <v>0</v>
      </c>
      <c r="K33" s="28">
        <f t="shared" si="2"/>
        <v>0</v>
      </c>
      <c r="L33" s="26">
        <f t="shared" si="6"/>
        <v>687</v>
      </c>
      <c r="M33" s="46">
        <v>1348</v>
      </c>
      <c r="N33" s="26">
        <f t="shared" si="7"/>
        <v>2035</v>
      </c>
      <c r="O33" s="28">
        <f t="shared" si="3"/>
        <v>91.91508581752484</v>
      </c>
      <c r="P33" s="27" t="s">
        <v>131</v>
      </c>
      <c r="Q33" s="26">
        <f t="shared" si="8"/>
        <v>179</v>
      </c>
      <c r="R33" s="28">
        <f t="shared" si="4"/>
        <v>8.084914182475158</v>
      </c>
      <c r="S33" s="26">
        <v>179</v>
      </c>
      <c r="T33" s="66">
        <v>0</v>
      </c>
    </row>
    <row r="34" spans="1:20" ht="21" customHeight="1" x14ac:dyDescent="0.3">
      <c r="A34" s="29" t="s">
        <v>75</v>
      </c>
      <c r="B34" s="46">
        <v>1485</v>
      </c>
      <c r="C34" s="46">
        <v>124</v>
      </c>
      <c r="D34" s="46">
        <v>437</v>
      </c>
      <c r="E34" s="26">
        <f t="shared" si="5"/>
        <v>2046</v>
      </c>
      <c r="F34" s="46">
        <v>666</v>
      </c>
      <c r="G34" s="27">
        <f t="shared" si="0"/>
        <v>100</v>
      </c>
      <c r="H34" s="26">
        <v>0</v>
      </c>
      <c r="I34" s="28">
        <f t="shared" si="1"/>
        <v>0</v>
      </c>
      <c r="J34" s="26">
        <v>0</v>
      </c>
      <c r="K34" s="28">
        <f t="shared" si="2"/>
        <v>0</v>
      </c>
      <c r="L34" s="26">
        <f t="shared" si="6"/>
        <v>666</v>
      </c>
      <c r="M34" s="46">
        <v>1189</v>
      </c>
      <c r="N34" s="26">
        <f t="shared" si="7"/>
        <v>1855</v>
      </c>
      <c r="O34" s="28">
        <f t="shared" si="3"/>
        <v>90.66471163245356</v>
      </c>
      <c r="P34" s="27" t="s">
        <v>131</v>
      </c>
      <c r="Q34" s="26">
        <f t="shared" si="8"/>
        <v>191</v>
      </c>
      <c r="R34" s="28">
        <f t="shared" si="4"/>
        <v>9.3352883675464327</v>
      </c>
      <c r="S34" s="26">
        <v>191</v>
      </c>
      <c r="T34" s="66">
        <v>0</v>
      </c>
    </row>
    <row r="35" spans="1:20" ht="21" customHeight="1" x14ac:dyDescent="0.3">
      <c r="A35" s="29" t="s">
        <v>76</v>
      </c>
      <c r="B35" s="46">
        <v>1506</v>
      </c>
      <c r="C35" s="46">
        <v>145</v>
      </c>
      <c r="D35" s="46">
        <v>251</v>
      </c>
      <c r="E35" s="26">
        <f t="shared" si="5"/>
        <v>1902</v>
      </c>
      <c r="F35" s="46">
        <v>554</v>
      </c>
      <c r="G35" s="27">
        <f t="shared" si="0"/>
        <v>100</v>
      </c>
      <c r="H35" s="26">
        <v>0</v>
      </c>
      <c r="I35" s="28">
        <f t="shared" si="1"/>
        <v>0</v>
      </c>
      <c r="J35" s="26">
        <v>0</v>
      </c>
      <c r="K35" s="28">
        <f t="shared" si="2"/>
        <v>0</v>
      </c>
      <c r="L35" s="26">
        <f t="shared" si="6"/>
        <v>554</v>
      </c>
      <c r="M35" s="46">
        <v>1139</v>
      </c>
      <c r="N35" s="26">
        <f t="shared" si="7"/>
        <v>1693</v>
      </c>
      <c r="O35" s="28">
        <f t="shared" si="3"/>
        <v>89.011566771819133</v>
      </c>
      <c r="P35" s="27" t="s">
        <v>126</v>
      </c>
      <c r="Q35" s="26">
        <f t="shared" si="8"/>
        <v>209</v>
      </c>
      <c r="R35" s="28">
        <f t="shared" si="4"/>
        <v>10.988433228180861</v>
      </c>
      <c r="S35" s="26">
        <v>209</v>
      </c>
      <c r="T35" s="66">
        <v>0</v>
      </c>
    </row>
    <row r="36" spans="1:20" ht="21" customHeight="1" x14ac:dyDescent="0.3">
      <c r="A36" s="29" t="s">
        <v>77</v>
      </c>
      <c r="B36" s="46">
        <v>1166</v>
      </c>
      <c r="C36" s="46">
        <v>103</v>
      </c>
      <c r="D36" s="46">
        <v>198</v>
      </c>
      <c r="E36" s="26">
        <f t="shared" si="5"/>
        <v>1467</v>
      </c>
      <c r="F36" s="46">
        <v>345</v>
      </c>
      <c r="G36" s="27">
        <f t="shared" si="0"/>
        <v>100</v>
      </c>
      <c r="H36" s="26">
        <v>0</v>
      </c>
      <c r="I36" s="28">
        <f t="shared" si="1"/>
        <v>0</v>
      </c>
      <c r="J36" s="26">
        <v>0</v>
      </c>
      <c r="K36" s="28">
        <f t="shared" si="2"/>
        <v>0</v>
      </c>
      <c r="L36" s="26">
        <f t="shared" si="6"/>
        <v>345</v>
      </c>
      <c r="M36" s="46">
        <v>974</v>
      </c>
      <c r="N36" s="26">
        <f t="shared" si="7"/>
        <v>1319</v>
      </c>
      <c r="O36" s="28">
        <f t="shared" si="3"/>
        <v>89.911383776414453</v>
      </c>
      <c r="P36" s="27" t="s">
        <v>140</v>
      </c>
      <c r="Q36" s="26">
        <f t="shared" si="8"/>
        <v>148</v>
      </c>
      <c r="R36" s="28">
        <f t="shared" si="4"/>
        <v>10.088616223585548</v>
      </c>
      <c r="S36" s="26">
        <v>148</v>
      </c>
      <c r="T36" s="66">
        <v>0</v>
      </c>
    </row>
    <row r="37" spans="1:20" ht="21" customHeight="1" x14ac:dyDescent="0.3">
      <c r="A37" s="29" t="s">
        <v>78</v>
      </c>
      <c r="B37" s="46">
        <v>1613</v>
      </c>
      <c r="C37" s="46">
        <v>266</v>
      </c>
      <c r="D37" s="46">
        <v>523</v>
      </c>
      <c r="E37" s="26">
        <f t="shared" si="5"/>
        <v>2402</v>
      </c>
      <c r="F37" s="46">
        <v>719</v>
      </c>
      <c r="G37" s="27">
        <f t="shared" si="0"/>
        <v>97.031039136302297</v>
      </c>
      <c r="H37" s="47">
        <v>22</v>
      </c>
      <c r="I37" s="28">
        <f t="shared" si="1"/>
        <v>2.9689608636977058</v>
      </c>
      <c r="J37" s="26">
        <v>0</v>
      </c>
      <c r="K37" s="28">
        <f t="shared" si="2"/>
        <v>0</v>
      </c>
      <c r="L37" s="26">
        <f t="shared" si="6"/>
        <v>741</v>
      </c>
      <c r="M37" s="46">
        <v>1384</v>
      </c>
      <c r="N37" s="26">
        <f t="shared" si="7"/>
        <v>2125</v>
      </c>
      <c r="O37" s="28">
        <f t="shared" si="3"/>
        <v>88.467943380516232</v>
      </c>
      <c r="P37" s="27" t="s">
        <v>141</v>
      </c>
      <c r="Q37" s="26">
        <f t="shared" si="8"/>
        <v>277</v>
      </c>
      <c r="R37" s="28">
        <f t="shared" si="4"/>
        <v>11.532056619483763</v>
      </c>
      <c r="S37" s="26">
        <v>273</v>
      </c>
      <c r="T37" s="67">
        <v>4</v>
      </c>
    </row>
    <row r="38" spans="1:20" ht="21" customHeight="1" x14ac:dyDescent="0.3">
      <c r="A38" s="29" t="s">
        <v>79</v>
      </c>
      <c r="B38" s="46">
        <v>1069</v>
      </c>
      <c r="C38" s="46">
        <v>102</v>
      </c>
      <c r="D38" s="46">
        <v>138</v>
      </c>
      <c r="E38" s="26">
        <f t="shared" si="5"/>
        <v>1309</v>
      </c>
      <c r="F38" s="46">
        <v>263</v>
      </c>
      <c r="G38" s="27">
        <f t="shared" si="0"/>
        <v>100</v>
      </c>
      <c r="H38" s="26">
        <v>0</v>
      </c>
      <c r="I38" s="28">
        <f t="shared" si="1"/>
        <v>0</v>
      </c>
      <c r="J38" s="26">
        <v>0</v>
      </c>
      <c r="K38" s="28">
        <f t="shared" si="2"/>
        <v>0</v>
      </c>
      <c r="L38" s="26">
        <f t="shared" si="6"/>
        <v>263</v>
      </c>
      <c r="M38" s="46">
        <v>900</v>
      </c>
      <c r="N38" s="26">
        <f t="shared" si="7"/>
        <v>1163</v>
      </c>
      <c r="O38" s="28">
        <f t="shared" si="3"/>
        <v>88.846447669977081</v>
      </c>
      <c r="P38" s="27" t="s">
        <v>142</v>
      </c>
      <c r="Q38" s="26">
        <f t="shared" si="8"/>
        <v>146</v>
      </c>
      <c r="R38" s="28">
        <f t="shared" si="4"/>
        <v>11.153552330022919</v>
      </c>
      <c r="S38" s="26">
        <v>146</v>
      </c>
      <c r="T38" s="66">
        <v>0</v>
      </c>
    </row>
    <row r="39" spans="1:20" ht="21" customHeight="1" x14ac:dyDescent="0.3">
      <c r="A39" s="29" t="s">
        <v>80</v>
      </c>
      <c r="B39" s="46">
        <v>1140</v>
      </c>
      <c r="C39" s="46">
        <v>115</v>
      </c>
      <c r="D39" s="46">
        <v>200</v>
      </c>
      <c r="E39" s="26">
        <f t="shared" si="5"/>
        <v>1455</v>
      </c>
      <c r="F39" s="46">
        <v>328</v>
      </c>
      <c r="G39" s="27">
        <f t="shared" si="0"/>
        <v>100</v>
      </c>
      <c r="H39" s="26">
        <v>0</v>
      </c>
      <c r="I39" s="28">
        <f t="shared" si="1"/>
        <v>0</v>
      </c>
      <c r="J39" s="26">
        <v>0</v>
      </c>
      <c r="K39" s="28">
        <f t="shared" si="2"/>
        <v>0</v>
      </c>
      <c r="L39" s="26">
        <f t="shared" si="6"/>
        <v>328</v>
      </c>
      <c r="M39" s="46">
        <v>976</v>
      </c>
      <c r="N39" s="26">
        <f t="shared" si="7"/>
        <v>1304</v>
      </c>
      <c r="O39" s="28">
        <f t="shared" si="3"/>
        <v>89.621993127147775</v>
      </c>
      <c r="P39" s="27" t="s">
        <v>143</v>
      </c>
      <c r="Q39" s="26">
        <f t="shared" si="8"/>
        <v>151</v>
      </c>
      <c r="R39" s="28">
        <f t="shared" si="4"/>
        <v>10.378006872852234</v>
      </c>
      <c r="S39" s="26">
        <v>151</v>
      </c>
      <c r="T39" s="66">
        <v>0</v>
      </c>
    </row>
    <row r="40" spans="1:20" ht="21" customHeight="1" x14ac:dyDescent="0.3">
      <c r="A40" s="29" t="s">
        <v>81</v>
      </c>
      <c r="B40" s="46">
        <v>1174</v>
      </c>
      <c r="C40" s="46">
        <v>100</v>
      </c>
      <c r="D40" s="46">
        <v>246</v>
      </c>
      <c r="E40" s="26">
        <f t="shared" si="5"/>
        <v>1520</v>
      </c>
      <c r="F40" s="46">
        <v>303</v>
      </c>
      <c r="G40" s="27">
        <f t="shared" si="0"/>
        <v>100</v>
      </c>
      <c r="H40" s="26">
        <v>0</v>
      </c>
      <c r="I40" s="28">
        <f t="shared" si="1"/>
        <v>0</v>
      </c>
      <c r="J40" s="26">
        <v>0</v>
      </c>
      <c r="K40" s="28">
        <f t="shared" si="2"/>
        <v>0</v>
      </c>
      <c r="L40" s="26">
        <f t="shared" si="6"/>
        <v>303</v>
      </c>
      <c r="M40" s="46">
        <v>1088</v>
      </c>
      <c r="N40" s="26">
        <f t="shared" si="7"/>
        <v>1391</v>
      </c>
      <c r="O40" s="28">
        <f t="shared" si="3"/>
        <v>91.513157894736835</v>
      </c>
      <c r="P40" s="27" t="s">
        <v>144</v>
      </c>
      <c r="Q40" s="26">
        <f t="shared" si="8"/>
        <v>129</v>
      </c>
      <c r="R40" s="28">
        <f t="shared" si="4"/>
        <v>8.4868421052631575</v>
      </c>
      <c r="S40" s="26">
        <v>129</v>
      </c>
      <c r="T40" s="66">
        <v>0</v>
      </c>
    </row>
    <row r="41" spans="1:20" ht="19.5" x14ac:dyDescent="0.25">
      <c r="A41" s="12"/>
      <c r="B41" s="12"/>
      <c r="C41" s="30"/>
      <c r="D41" s="30"/>
      <c r="E41" s="30"/>
      <c r="F41" s="30"/>
      <c r="G41" s="30"/>
      <c r="H41" s="30"/>
      <c r="I41" s="13"/>
      <c r="J41" s="12"/>
      <c r="K41" s="31"/>
      <c r="L41" s="32"/>
      <c r="M41" s="32"/>
      <c r="N41" s="32"/>
      <c r="O41" s="33"/>
      <c r="P41" s="48" t="s">
        <v>145</v>
      </c>
      <c r="Q41" s="34"/>
      <c r="R41" s="14"/>
      <c r="S41" s="14"/>
      <c r="T41" s="14"/>
    </row>
    <row r="42" spans="1:20" ht="19.5" x14ac:dyDescent="0.25">
      <c r="A42" s="4"/>
      <c r="B42" s="4"/>
      <c r="C42" s="4"/>
      <c r="D42" s="4"/>
      <c r="E42" s="35"/>
      <c r="F42" s="35"/>
      <c r="G42" s="63" t="s">
        <v>82</v>
      </c>
      <c r="H42" s="63"/>
      <c r="I42" s="5"/>
      <c r="J42" s="4"/>
      <c r="K42" s="36"/>
      <c r="L42" s="37"/>
      <c r="M42" s="37"/>
      <c r="N42" s="37"/>
      <c r="O42" s="36"/>
      <c r="P42" s="37"/>
      <c r="Q42" s="37"/>
    </row>
    <row r="43" spans="1:20" ht="19.5" x14ac:dyDescent="0.25">
      <c r="A43" s="38" t="s">
        <v>83</v>
      </c>
      <c r="B43" s="38"/>
      <c r="C43" s="38"/>
      <c r="D43" s="38" t="s">
        <v>84</v>
      </c>
      <c r="E43" s="38"/>
      <c r="F43" s="38"/>
      <c r="G43" s="5"/>
      <c r="H43" s="4"/>
      <c r="I43" s="38"/>
      <c r="J43" s="6"/>
      <c r="K43" s="38"/>
      <c r="L43" s="38" t="s">
        <v>85</v>
      </c>
      <c r="M43" s="38"/>
      <c r="N43" s="38"/>
      <c r="O43" s="4"/>
      <c r="P43" s="4"/>
      <c r="Q43" s="4"/>
    </row>
    <row r="44" spans="1:20" ht="19.5" x14ac:dyDescent="0.25">
      <c r="A44" s="38"/>
      <c r="B44" s="38"/>
      <c r="C44" s="38"/>
      <c r="D44" s="38"/>
      <c r="E44" s="38"/>
      <c r="F44" s="38"/>
      <c r="G44" s="63" t="s">
        <v>86</v>
      </c>
      <c r="H44" s="63"/>
      <c r="I44" s="38"/>
      <c r="J44" s="39"/>
      <c r="K44" s="38"/>
      <c r="L44" s="38"/>
      <c r="M44" s="38"/>
      <c r="N44" s="40"/>
      <c r="O44" s="36"/>
      <c r="P44" s="37"/>
      <c r="Q44" s="37"/>
    </row>
    <row r="45" spans="1:20" ht="19.5" x14ac:dyDescent="0.25">
      <c r="A45" s="38" t="s">
        <v>87</v>
      </c>
      <c r="B45" s="41" t="s">
        <v>88</v>
      </c>
      <c r="C45" s="41"/>
      <c r="D45" s="38"/>
      <c r="E45" s="38"/>
      <c r="F45" s="38"/>
      <c r="G45" s="39"/>
      <c r="H45" s="38"/>
      <c r="I45" s="39"/>
      <c r="J45" s="38"/>
      <c r="K45" s="42"/>
      <c r="L45" s="38"/>
      <c r="M45" s="38"/>
      <c r="N45" s="38"/>
      <c r="O45" s="36"/>
      <c r="P45" s="4"/>
      <c r="Q45" s="4"/>
    </row>
    <row r="46" spans="1:20" ht="19.5" x14ac:dyDescent="0.25">
      <c r="A46" s="38" t="s">
        <v>89</v>
      </c>
      <c r="B46" s="41" t="s">
        <v>90</v>
      </c>
      <c r="C46" s="41"/>
      <c r="D46" s="38"/>
      <c r="E46" s="38"/>
      <c r="F46" s="38"/>
      <c r="G46" s="39"/>
      <c r="H46" s="38"/>
      <c r="I46" s="39"/>
      <c r="J46" s="38"/>
      <c r="K46" s="42"/>
      <c r="L46" s="40"/>
      <c r="M46" s="38"/>
      <c r="N46" s="38"/>
      <c r="O46" s="36"/>
      <c r="P46" s="37"/>
      <c r="Q46" s="37"/>
    </row>
    <row r="47" spans="1:20" ht="19.5" x14ac:dyDescent="0.25">
      <c r="A47" s="38" t="s">
        <v>91</v>
      </c>
      <c r="B47" s="43" t="s">
        <v>92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5"/>
      <c r="P47" s="4"/>
      <c r="Q47" s="37"/>
    </row>
  </sheetData>
  <mergeCells count="27">
    <mergeCell ref="E8:E9"/>
    <mergeCell ref="F8:G8"/>
    <mergeCell ref="H8:I8"/>
    <mergeCell ref="G44:H44"/>
    <mergeCell ref="N8:O8"/>
    <mergeCell ref="G42:H42"/>
    <mergeCell ref="N7:O7"/>
    <mergeCell ref="F7:K7"/>
    <mergeCell ref="M7:M9"/>
    <mergeCell ref="J8:K8"/>
    <mergeCell ref="L8:L9"/>
    <mergeCell ref="I2:N2"/>
    <mergeCell ref="S7:S9"/>
    <mergeCell ref="T7:T9"/>
    <mergeCell ref="P1:T1"/>
    <mergeCell ref="P2:T2"/>
    <mergeCell ref="A4:T4"/>
    <mergeCell ref="A5:T5"/>
    <mergeCell ref="B6:E6"/>
    <mergeCell ref="F6:P6"/>
    <mergeCell ref="Q6:T6"/>
    <mergeCell ref="D7:D9"/>
    <mergeCell ref="Q8:R8"/>
    <mergeCell ref="P7:P9"/>
    <mergeCell ref="Q7:R7"/>
    <mergeCell ref="B7:B9"/>
    <mergeCell ref="C7:C9"/>
  </mergeCells>
  <phoneticPr fontId="62" type="noConversion"/>
  <pageMargins left="0.31496062992125984" right="0.31496062992125984" top="0.74803149606299213" bottom="0.74803149606299213" header="0.31496062992125984" footer="0.31496062992125984"/>
  <pageSetup paperSize="9"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1"/>
  <sheetViews>
    <sheetView workbookViewId="0"/>
  </sheetViews>
  <sheetFormatPr defaultColWidth="9.28515625" defaultRowHeight="15" customHeight="1" x14ac:dyDescent="0.25"/>
  <cols>
    <col min="1" max="1" width="5.5703125" style="44" customWidth="1"/>
  </cols>
  <sheetData>
    <row r="1" spans="1:19" ht="32.25" x14ac:dyDescent="0.25">
      <c r="A1" s="56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24.6" customHeight="1" x14ac:dyDescent="0.25">
      <c r="A2" s="41" t="s">
        <v>94</v>
      </c>
    </row>
    <row r="3" spans="1:19" ht="24.6" customHeight="1" x14ac:dyDescent="0.25">
      <c r="A3" s="41" t="s">
        <v>95</v>
      </c>
    </row>
    <row r="4" spans="1:19" ht="24.6" customHeight="1" x14ac:dyDescent="0.25">
      <c r="A4" s="41" t="s">
        <v>96</v>
      </c>
    </row>
    <row r="5" spans="1:19" ht="24.6" customHeight="1" x14ac:dyDescent="0.25">
      <c r="B5" s="41" t="s">
        <v>97</v>
      </c>
    </row>
    <row r="6" spans="1:19" ht="24.6" customHeight="1" x14ac:dyDescent="0.25">
      <c r="B6" s="41" t="s">
        <v>98</v>
      </c>
    </row>
    <row r="7" spans="1:19" ht="24.6" customHeight="1" x14ac:dyDescent="0.25">
      <c r="A7" s="41" t="s">
        <v>99</v>
      </c>
    </row>
    <row r="8" spans="1:19" ht="24.6" customHeight="1" x14ac:dyDescent="0.25">
      <c r="B8" s="41" t="s">
        <v>100</v>
      </c>
    </row>
    <row r="9" spans="1:19" ht="24.6" customHeight="1" x14ac:dyDescent="0.25">
      <c r="B9" s="41" t="s">
        <v>101</v>
      </c>
    </row>
    <row r="10" spans="1:19" ht="24.6" customHeight="1" x14ac:dyDescent="0.25">
      <c r="B10" s="41" t="s">
        <v>102</v>
      </c>
    </row>
    <row r="11" spans="1:19" ht="24.6" customHeight="1" x14ac:dyDescent="0.25">
      <c r="B11" s="41" t="s">
        <v>103</v>
      </c>
    </row>
    <row r="12" spans="1:19" ht="24.6" customHeight="1" x14ac:dyDescent="0.25">
      <c r="B12" s="41" t="s">
        <v>104</v>
      </c>
    </row>
    <row r="13" spans="1:19" ht="24.6" customHeight="1" x14ac:dyDescent="0.25">
      <c r="B13" s="41" t="s">
        <v>105</v>
      </c>
    </row>
    <row r="14" spans="1:19" ht="24.6" customHeight="1" x14ac:dyDescent="0.25">
      <c r="B14" s="41" t="s">
        <v>106</v>
      </c>
    </row>
    <row r="15" spans="1:19" ht="24.6" customHeight="1" x14ac:dyDescent="0.25">
      <c r="B15" s="41" t="s">
        <v>107</v>
      </c>
    </row>
    <row r="16" spans="1:19" ht="24.6" customHeight="1" x14ac:dyDescent="0.25">
      <c r="B16" s="41" t="s">
        <v>108</v>
      </c>
    </row>
    <row r="17" spans="1:22" ht="24.6" customHeight="1" x14ac:dyDescent="0.25">
      <c r="B17" s="41" t="s">
        <v>109</v>
      </c>
    </row>
    <row r="18" spans="1:22" ht="24.6" customHeight="1" x14ac:dyDescent="0.25">
      <c r="B18" s="41" t="s">
        <v>110</v>
      </c>
    </row>
    <row r="19" spans="1:22" ht="24.6" customHeight="1" x14ac:dyDescent="0.25">
      <c r="B19" s="41" t="s">
        <v>111</v>
      </c>
    </row>
    <row r="20" spans="1:22" ht="24.6" customHeight="1" x14ac:dyDescent="0.25">
      <c r="B20" s="41" t="s">
        <v>112</v>
      </c>
    </row>
    <row r="21" spans="1:22" ht="24.6" customHeight="1" x14ac:dyDescent="0.25">
      <c r="B21" s="41" t="s">
        <v>113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</row>
    <row r="22" spans="1:22" ht="24.6" customHeight="1" x14ac:dyDescent="0.25">
      <c r="B22" s="43" t="s">
        <v>114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</row>
    <row r="23" spans="1:22" ht="24.6" customHeight="1" x14ac:dyDescent="0.25">
      <c r="B23" s="41" t="s">
        <v>115</v>
      </c>
    </row>
    <row r="24" spans="1:22" ht="24.6" customHeight="1" x14ac:dyDescent="0.25">
      <c r="B24" s="41" t="s">
        <v>116</v>
      </c>
    </row>
    <row r="25" spans="1:22" ht="24.6" customHeight="1" x14ac:dyDescent="0.25">
      <c r="B25" s="41" t="s">
        <v>117</v>
      </c>
    </row>
    <row r="26" spans="1:22" ht="24.6" customHeight="1" x14ac:dyDescent="0.25">
      <c r="B26" s="41" t="s">
        <v>118</v>
      </c>
    </row>
    <row r="27" spans="1:22" ht="24.6" customHeight="1" x14ac:dyDescent="0.25">
      <c r="B27" s="64" t="s">
        <v>119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45"/>
      <c r="V27" s="45"/>
    </row>
    <row r="28" spans="1:22" ht="24.6" customHeight="1" x14ac:dyDescent="0.25">
      <c r="B28" s="64" t="s">
        <v>120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45"/>
      <c r="V28" s="45"/>
    </row>
    <row r="29" spans="1:22" ht="8.4499999999999993" customHeight="1" x14ac:dyDescent="0.25"/>
    <row r="30" spans="1:22" ht="24.6" customHeight="1" x14ac:dyDescent="0.25">
      <c r="A30" s="41" t="s">
        <v>121</v>
      </c>
    </row>
    <row r="31" spans="1:22" ht="24.6" customHeight="1" x14ac:dyDescent="0.25">
      <c r="A31" s="41" t="s">
        <v>122</v>
      </c>
    </row>
  </sheetData>
  <mergeCells count="3">
    <mergeCell ref="A1:S1"/>
    <mergeCell ref="B27:T27"/>
    <mergeCell ref="B28:T28"/>
  </mergeCells>
  <phoneticPr fontId="6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一般公文統計</vt:lpstr>
      <vt:lpstr>編表說明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張家墉</cp:lastModifiedBy>
  <cp:lastPrinted>2025-03-19T07:03:04Z</cp:lastPrinted>
  <dcterms:created xsi:type="dcterms:W3CDTF">2025-03-07T02:12:21Z</dcterms:created>
  <dcterms:modified xsi:type="dcterms:W3CDTF">2025-03-19T08:30:49Z</dcterms:modified>
</cp:coreProperties>
</file>