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307" state="visible" r:id="rId1"/>
  </sheets>
</workbook>
</file>

<file path=xl/sharedStrings.xml><?xml version="1.0" encoding="utf-8"?>
<sst xmlns="http://schemas.openxmlformats.org/spreadsheetml/2006/main" count="35">
  <si>
    <t>公開類</t>
  </si>
  <si>
    <t>月報</t>
  </si>
  <si>
    <t>臺中市大坑風景區各登山步道遊客數</t>
  </si>
  <si>
    <t>中華民國113年10月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</si>
  <si>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</si>
  <si>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</si>
  <si>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</si>
  <si>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</si>
  <si>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</si>
  <si>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資料來源：本局觀光企劃科依各登山步道統計登記冊彙編。</t>
  </si>
  <si>
    <t xml:space="preserve">填表說明：本表編製1份，並依統計法規定永久保存，資料透過網際網路上傳至「臺中市公務統計行政管理系統」。　</t>
  </si>
  <si>
    <t xml:space="preserve"> 次月底前編報</t>
  </si>
  <si>
    <t>總  計</t>
  </si>
  <si>
    <t xml:space="preserve">    審核           </t>
  </si>
  <si>
    <t>1號步道</t>
  </si>
  <si>
    <t>2號步道</t>
  </si>
  <si>
    <t>3號步道</t>
  </si>
  <si>
    <t>業務主管人員</t>
  </si>
  <si>
    <t>主辦統計人員</t>
  </si>
  <si>
    <t>4號步道</t>
  </si>
  <si>
    <t>5號步道</t>
  </si>
  <si>
    <t>6號步道</t>
  </si>
  <si>
    <t>7號步道</t>
  </si>
  <si>
    <t>機關首長</t>
  </si>
  <si>
    <t>編製機關</t>
  </si>
  <si>
    <t>表   號</t>
  </si>
  <si>
    <t>8號步道</t>
  </si>
  <si>
    <t>9號步道</t>
  </si>
  <si>
    <t>臺中市政府觀光旅遊局</t>
  </si>
  <si>
    <t>20702-01-03-2</t>
  </si>
  <si>
    <t>10號步道</t>
  </si>
  <si>
    <t>中華民國113年11月19日編製</t>
  </si>
  <si>
    <t>單位：人次；%</t>
  </si>
  <si>
    <t>備     註</t>
  </si>
  <si>
    <t>1.2號步道113年6月18日起全線封閉整修。
2.3-1號步道113年7月27日起部份封閉整修。
3.4號步道113年7月27日起部份封閉整修。
4.10號步道113年7月27日起全線封閉整修。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</si>
</sst>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-* #,##0_-;\-* #,##0_-;_-* \-_-;_-@_-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center" wrapText="true"/>
    </xf>
    <xf numFmtId="4" fontId="1" borderId="1" xfId="0" applyNumberFormat="true" applyFont="true" applyBorder="true">
      <alignment horizontal="right" vertical="center" wrapText="true"/>
    </xf>
    <xf numFmtId="0" fontId="1" borderId="0" xfId="0" applyFont="true">
      <alignment horizontal="left"/>
    </xf>
    <xf numFmtId="0" fontId="3" borderId="1" xfId="0" applyFont="true" applyBorder="true">
      <alignment horizontal="center" wrapText="true"/>
    </xf>
    <xf numFmtId="198" fontId="1" borderId="1" xfId="0" applyNumberFormat="true" applyFont="true" applyBorder="true">
      <alignment vertical="center" wrapText="true"/>
    </xf>
    <xf numFmtId="0" fontId="4" borderId="0" xfId="0" applyFont="true"/>
    <xf numFmtId="0" fontId="1" borderId="0" xfId="0" applyFont="true">
      <alignment horizontal="center"/>
    </xf>
    <xf numFmtId="0" fontId="1" borderId="7" xfId="0" applyFont="true" applyBorder="true">
      <alignment horizontal="center"/>
    </xf>
    <xf numFmtId="0" fontId="1" borderId="0" xfId="0" applyFont="true">
      <alignment horizontal="right"/>
    </xf>
    <xf numFmtId="0" fontId="1" borderId="3" xfId="0" applyFont="true" applyBorder="true">
      <alignment horizontal="center"/>
    </xf>
    <xf numFmtId="0" fontId="1" borderId="3" xfId="0" applyFont="true" applyBorder="true"/>
    <xf numFmtId="0" fontId="1" borderId="8" xfId="0" applyFont="true" applyBorder="true">
      <alignment vertical="center"/>
    </xf>
    <xf numFmtId="0" fontId="1" borderId="9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0" xfId="0" applyFont="true">
      <alignment horizontal="left"/>
    </xf>
    <xf numFmtId="0" fontId="1" borderId="3" xfId="0" applyFont="true" applyBorder="true">
      <alignment horizontal="right"/>
    </xf>
    <xf numFmtId="0" fontId="3" borderId="10" xfId="0" applyFont="true" applyBorder="true">
      <alignment horizontal="center"/>
    </xf>
    <xf numFmtId="0" fontId="5" borderId="10" xfId="0" applyFont="true" applyBorder="true">
      <alignment vertical="center" wrapText="true"/>
    </xf>
    <xf numFmtId="0" fontId="1" borderId="10" xfId="0" applyFont="true" applyBorder="true">
      <alignment vertical="center" wrapText="true"/>
    </xf>
    <xf numFmtId="0" fontId="1" borderId="10" xfId="0" applyFont="true" applyBorder="true">
      <alignment vertical="top" wrapText="true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F6" sqref="F6:F6"/>
    </sheetView>
  </sheetViews>
  <sheetFormatPr customHeight="false" defaultColWidth="9.28125" defaultRowHeight="15"/>
  <cols>
    <col min="1" max="1" bestFit="false" customWidth="true" width="26.2109375" hidden="false" outlineLevel="0"/>
    <col min="2" max="2" bestFit="false" customWidth="true" width="13.2109375" hidden="false" outlineLevel="0"/>
    <col min="3" max="12" bestFit="false" customWidth="true" width="12.78125" hidden="false" outlineLevel="0"/>
    <col min="13" max="13" bestFit="false" customWidth="true" width="25.2109375" hidden="false" outlineLevel="0"/>
    <col min="14" max="50" bestFit="false" customWidth="true" width="9.2109375" hidden="false" outlineLevel="0"/>
  </cols>
  <sheetData>
    <row r="1" ht="29.1" customHeight="true">
      <c r="A1" s="1" t="s">
        <v>0</v>
      </c>
      <c r="B1" s="9"/>
      <c r="C1" s="8"/>
      <c r="D1" s="18"/>
      <c r="E1" s="18"/>
      <c r="F1" s="18"/>
      <c r="G1" s="18"/>
      <c r="H1" s="17"/>
      <c r="I1" s="23"/>
      <c r="J1" s="1" t="s">
        <v>24</v>
      </c>
      <c r="K1" s="1"/>
      <c r="L1" s="1" t="s">
        <v>28</v>
      </c>
      <c r="M1" s="1"/>
      <c r="N1" s="32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</row>
    <row r="2" ht="29.1" customHeight="true">
      <c r="A2" s="1" t="s">
        <v>1</v>
      </c>
      <c r="B2" s="10" t="s">
        <v>11</v>
      </c>
      <c r="C2" s="10"/>
      <c r="D2" s="19"/>
      <c r="E2" s="21"/>
      <c r="F2" s="21"/>
      <c r="G2" s="21"/>
      <c r="H2" s="22"/>
      <c r="I2" s="24"/>
      <c r="J2" s="25" t="s">
        <v>25</v>
      </c>
      <c r="K2" s="25"/>
      <c r="L2" s="25" t="s">
        <v>29</v>
      </c>
      <c r="M2" s="25"/>
      <c r="N2" s="32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7" t="s">
        <v>32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ht="87.95" customHeight="true">
      <c r="A5" s="4" t="s">
        <v>4</v>
      </c>
      <c r="B5" s="11" t="s">
        <v>12</v>
      </c>
      <c r="C5" s="15" t="s">
        <v>14</v>
      </c>
      <c r="D5" s="15" t="s">
        <v>15</v>
      </c>
      <c r="E5" s="15" t="s">
        <v>16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26</v>
      </c>
      <c r="K5" s="15" t="s">
        <v>27</v>
      </c>
      <c r="L5" s="15" t="s">
        <v>30</v>
      </c>
      <c r="M5" s="28" t="s">
        <v>33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ht="180" customHeight="true">
      <c r="A6" s="5" t="s">
        <v>5</v>
      </c>
      <c r="B6" s="12" t="n">
        <f>SUM(C6:L6)</f>
        <v>317586</v>
      </c>
      <c r="C6" s="16" t="n">
        <v>9201</v>
      </c>
      <c r="D6" s="16" t="n">
        <v>1251</v>
      </c>
      <c r="E6" s="16" t="n">
        <v>11353</v>
      </c>
      <c r="F6" s="16" t="n">
        <v>0</v>
      </c>
      <c r="G6" s="16" t="n">
        <v>6918</v>
      </c>
      <c r="H6" s="16" t="n">
        <v>55625</v>
      </c>
      <c r="I6" s="16" t="n">
        <v>15524</v>
      </c>
      <c r="J6" s="16" t="n">
        <v>7378</v>
      </c>
      <c r="K6" s="16" t="n">
        <v>210336</v>
      </c>
      <c r="L6" s="16" t="n">
        <v>0</v>
      </c>
      <c r="M6" s="29" t="s">
        <v>34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ht="81.75" customHeight="true">
      <c r="A7" s="5" t="s">
        <v>6</v>
      </c>
      <c r="B7" s="12" t="n">
        <f>SUM(C7:L7)</f>
        <v>362131</v>
      </c>
      <c r="C7" s="16" t="n">
        <v>19829</v>
      </c>
      <c r="D7" s="16" t="n">
        <v>13426</v>
      </c>
      <c r="E7" s="16" t="n">
        <f>4868+3380</f>
        <v>8248</v>
      </c>
      <c r="F7" s="16" t="n">
        <v>17250</v>
      </c>
      <c r="G7" s="16" t="n">
        <f>1966+5354</f>
        <v>7320</v>
      </c>
      <c r="H7" s="16" t="n">
        <f>9741+13438</f>
        <v>23179</v>
      </c>
      <c r="I7" s="16" t="n">
        <v>18395</v>
      </c>
      <c r="J7" s="16" t="n">
        <v>6416</v>
      </c>
      <c r="K7" s="16" t="n">
        <f>62672+118341</f>
        <v>181013</v>
      </c>
      <c r="L7" s="16" t="n">
        <v>67055</v>
      </c>
      <c r="M7" s="30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ht="81.75" customHeight="true">
      <c r="A8" s="6" t="s">
        <v>7</v>
      </c>
      <c r="B8" s="13" t="n">
        <f>IF(B7=0, "--", (B6-B7)/B7*100)</f>
        <v>-12.3007972253135</v>
      </c>
      <c r="C8" s="13" t="n">
        <f>IF(C7=0, "--", (C6-C7)/C7*100)</f>
        <v>-53.5982651671794</v>
      </c>
      <c r="D8" s="13" t="n">
        <f>IF(D7=0, "--", (D6-D7)/D7*100)</f>
        <v>-90.6822583047818</v>
      </c>
      <c r="E8" s="13" t="n">
        <f>IF(E7=0, "--", (E6-E7)/E7*100)</f>
        <v>37.6454898157129</v>
      </c>
      <c r="F8" s="13" t="n">
        <f>IF(F7=0, "--", (F6-F7)/F7*100)</f>
        <v>-100</v>
      </c>
      <c r="G8" s="13" t="n">
        <f>IF(G7=0, "--", (G6-G7)/G7*100)</f>
        <v>-5.49180327868852</v>
      </c>
      <c r="H8" s="13" t="n">
        <f>IF(H7=0, "--", (H6-H7)/H7*100)</f>
        <v>139.980154450149</v>
      </c>
      <c r="I8" s="13" t="n">
        <f>IF(I7=0, "--", (I6-I7)/I7*100)</f>
        <v>-15.6075020385974</v>
      </c>
      <c r="J8" s="13" t="n">
        <f>IF(J7=0, "--", (J6-J7)/J7*100)</f>
        <v>14.9937655860349</v>
      </c>
      <c r="K8" s="13" t="n">
        <f>IF(K7=0, "--", (K6-K7)/K7*100)</f>
        <v>16.1993889941606</v>
      </c>
      <c r="L8" s="13" t="n">
        <f>IF(L7=0, "--", (L6-L7)/L7*100)</f>
        <v>-100</v>
      </c>
      <c r="M8" s="31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ht="17.25" customHeight="true">
      <c r="A10" s="8" t="s">
        <v>8</v>
      </c>
      <c r="B10" s="14" t="s">
        <v>13</v>
      </c>
      <c r="C10" s="17"/>
      <c r="D10" s="20"/>
      <c r="E10" s="8" t="s">
        <v>17</v>
      </c>
      <c r="F10" s="20"/>
      <c r="G10" s="17"/>
      <c r="H10" s="14"/>
      <c r="I10" s="14" t="s">
        <v>23</v>
      </c>
      <c r="J10" s="17"/>
      <c r="K10" s="26"/>
      <c r="L10" s="20" t="s">
        <v>31</v>
      </c>
      <c r="M10" s="2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>
      <c r="A11" s="8"/>
      <c r="B11" s="8"/>
      <c r="C11" s="14"/>
      <c r="D11" s="14"/>
      <c r="E11" s="8" t="s">
        <v>18</v>
      </c>
      <c r="F11" s="14"/>
      <c r="G11" s="8"/>
      <c r="H11" s="8"/>
      <c r="I11" s="8"/>
      <c r="J11" s="8"/>
      <c r="K11" s="8"/>
      <c r="L11" s="8"/>
      <c r="M11" s="8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>
      <c r="A12" s="8"/>
      <c r="B12" s="8"/>
      <c r="C12" s="14"/>
      <c r="D12" s="14"/>
      <c r="E12" s="8"/>
      <c r="F12" s="14"/>
      <c r="G12" s="8"/>
      <c r="H12" s="8"/>
      <c r="I12" s="8"/>
      <c r="J12" s="8"/>
      <c r="K12" s="8"/>
      <c r="L12" s="8"/>
      <c r="M12" s="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>
      <c r="A13" s="8"/>
      <c r="B13" s="8"/>
      <c r="C13" s="14"/>
      <c r="D13" s="14"/>
      <c r="E13" s="8"/>
      <c r="F13" s="14"/>
      <c r="G13" s="8"/>
      <c r="H13" s="8"/>
      <c r="I13" s="8"/>
      <c r="J13" s="8"/>
      <c r="K13" s="8"/>
      <c r="L13" s="8"/>
      <c r="M13" s="8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8"/>
      <c r="M25" s="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</row>
  </sheetData>
  <mergeCells>
    <mergeCell ref="A4:L4"/>
    <mergeCell ref="A3:M3"/>
    <mergeCell ref="L1:M1"/>
    <mergeCell ref="L2:M2"/>
    <mergeCell ref="J1:K1"/>
    <mergeCell ref="J2:K2"/>
    <mergeCell ref="L10:M10"/>
    <mergeCell ref="A15:I15"/>
    <mergeCell ref="A16:I16"/>
    <mergeCell ref="E10:F10"/>
    <mergeCell ref="E11:F11"/>
    <mergeCell ref="B2:C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