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7" state="visible" r:id="rId1"/>
  </sheets>
</workbook>
</file>

<file path=xl/sharedStrings.xml><?xml version="1.0" encoding="utf-8"?>
<sst xmlns="http://schemas.openxmlformats.org/spreadsheetml/2006/main" count="36">
  <si>
    <t>公開類</t>
  </si>
  <si>
    <t>月報</t>
  </si>
  <si>
    <t>臺中市大坑風景區各登山步道遊客數</t>
  </si>
  <si>
    <t>中華民國113年9月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</si>
  <si>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</si>
  <si>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</si>
  <si>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</si>
  <si>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</si>
  <si>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</si>
  <si>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</si>
  <si>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</si>
  <si>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</si>
  <si>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</si>
  <si>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</si>
  <si>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</si>
  <si>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</si>
  <si>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</si>
  <si>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</si>
  <si>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</si>
  <si>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</si>
  <si>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</si>
  <si>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</si>
  <si>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</si>
  <si>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</si>
  <si>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</si>
  <si>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</si>
  <si>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</si>
  <si>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</si>
  <si>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</si>
  <si>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</si>
  <si>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</si>
  <si>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 xml:space="preserve"> - </t>
  </si>
  <si>
    <t>中華民國113年10月18日編製</t>
  </si>
  <si>
    <t>單位：人次；%</t>
  </si>
  <si>
    <t>備     註</t>
  </si>
  <si>
    <t>1.2號步道113年6月18日起全線封閉整修。
2.3-1號步道113年7月27日起部份封閉整修。
3.4號步道113年7月27日起部份封閉整修。
4.6號步道部分路段封閉施工至12月底。
5.10號步道113年7月27日起全線封閉整修。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</si>
</sst>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\(#,##0\);_(* \-_);_(@_)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horizontal="right"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3" fontId="1" borderId="1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4" borderId="10" xfId="0" applyFont="true" applyBorder="true">
      <alignment vertical="center" wrapText="true"/>
    </xf>
    <xf numFmtId="0" fontId="1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6" sqref="N6:N6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5.21093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9"/>
      <c r="E1" s="19"/>
      <c r="F1" s="19"/>
      <c r="G1" s="19"/>
      <c r="H1" s="18"/>
      <c r="I1" s="24"/>
      <c r="J1" s="1" t="s">
        <v>24</v>
      </c>
      <c r="K1" s="1"/>
      <c r="L1" s="1" t="s">
        <v>28</v>
      </c>
      <c r="M1" s="1"/>
      <c r="N1" s="33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9.1" customHeight="true">
      <c r="A2" s="1" t="s">
        <v>1</v>
      </c>
      <c r="B2" s="10" t="s">
        <v>11</v>
      </c>
      <c r="C2" s="10"/>
      <c r="D2" s="20"/>
      <c r="E2" s="22"/>
      <c r="F2" s="22"/>
      <c r="G2" s="22"/>
      <c r="H2" s="23"/>
      <c r="I2" s="25"/>
      <c r="J2" s="26" t="s">
        <v>25</v>
      </c>
      <c r="K2" s="26"/>
      <c r="L2" s="26" t="s">
        <v>29</v>
      </c>
      <c r="M2" s="26"/>
      <c r="N2" s="3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9" t="s">
        <v>33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30" t="s">
        <v>34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180" customHeight="true">
      <c r="A6" s="5" t="s">
        <v>5</v>
      </c>
      <c r="B6" s="12" t="n">
        <f>SUM(C6:L6)</f>
        <v>219896</v>
      </c>
      <c r="C6" s="16" t="n">
        <v>9779</v>
      </c>
      <c r="D6" s="16" t="n">
        <v>866</v>
      </c>
      <c r="E6" s="16" t="n">
        <v>8298</v>
      </c>
      <c r="F6" s="16" t="n">
        <v>2349</v>
      </c>
      <c r="G6" s="16" t="n">
        <v>5223</v>
      </c>
      <c r="H6" s="16" t="n">
        <v>29763</v>
      </c>
      <c r="I6" s="16" t="n">
        <v>13499</v>
      </c>
      <c r="J6" s="16" t="n">
        <v>4263</v>
      </c>
      <c r="K6" s="16" t="n">
        <v>145856</v>
      </c>
      <c r="L6" s="17" t="s">
        <v>31</v>
      </c>
      <c r="M6" s="31" t="s">
        <v>35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81.75" customHeight="true">
      <c r="A7" s="5" t="s">
        <v>6</v>
      </c>
      <c r="B7" s="12" t="n">
        <f>SUM(C7:L7)</f>
        <v>253927</v>
      </c>
      <c r="C7" s="17" t="n">
        <v>8890</v>
      </c>
      <c r="D7" s="16" t="n">
        <v>8482</v>
      </c>
      <c r="E7" s="16" t="n">
        <v>5685</v>
      </c>
      <c r="F7" s="16" t="n">
        <v>12518</v>
      </c>
      <c r="G7" s="16" t="n">
        <v>4762</v>
      </c>
      <c r="H7" s="16" t="n">
        <v>22560</v>
      </c>
      <c r="I7" s="16" t="n">
        <v>12695</v>
      </c>
      <c r="J7" s="16" t="n">
        <v>4152</v>
      </c>
      <c r="K7" s="16" t="n">
        <v>126238</v>
      </c>
      <c r="L7" s="16" t="n">
        <v>47945</v>
      </c>
      <c r="M7" s="3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81.75" customHeight="true">
      <c r="A8" s="6" t="s">
        <v>7</v>
      </c>
      <c r="B8" s="13" t="n">
        <f>IF(B7=0, "--", (B6-B7)/B7*100)</f>
        <v>-13.4018832184053</v>
      </c>
      <c r="C8" s="13" t="n">
        <f>IF(C7=0, "--", (C6-C7)/C7*100)</f>
        <v>10</v>
      </c>
      <c r="D8" s="13" t="n">
        <f>IF(D7=0, "--", (D6-D7)/D7*100)</f>
        <v>-89.7901438340014</v>
      </c>
      <c r="E8" s="13" t="n">
        <f>IF(E7=0, "--", (E6-E7)/E7*100)</f>
        <v>45.9630606860158</v>
      </c>
      <c r="F8" s="13" t="n">
        <f>IF(F7=0, "--", (F6-F7)/F7*100)</f>
        <v>-81.2350215689407</v>
      </c>
      <c r="G8" s="13" t="n">
        <f>IF(G7=0, "--", (G6-G7)/G7*100)</f>
        <v>9.68080638387232</v>
      </c>
      <c r="H8" s="13" t="n">
        <f>IF(H7=0, "--", (H6-H7)/H7*100)</f>
        <v>31.9281914893617</v>
      </c>
      <c r="I8" s="13" t="n">
        <f>IF(I7=0, "--", (I6-I7)/I7*100)</f>
        <v>6.33320204805041</v>
      </c>
      <c r="J8" s="13" t="n">
        <f>IF(J7=0, "--", (J6-J7)/J7*100)</f>
        <v>2.67341040462428</v>
      </c>
      <c r="K8" s="13" t="n">
        <f>IF(K7=0, "--", (K6-K7)/K7*100)</f>
        <v>15.5404870165877</v>
      </c>
      <c r="L8" s="28" t="n">
        <v>-100</v>
      </c>
      <c r="M8" s="32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7.25" customHeight="true">
      <c r="A10" s="8" t="s">
        <v>8</v>
      </c>
      <c r="B10" s="14" t="s">
        <v>13</v>
      </c>
      <c r="C10" s="18"/>
      <c r="D10" s="21"/>
      <c r="E10" s="8" t="s">
        <v>17</v>
      </c>
      <c r="F10" s="21"/>
      <c r="G10" s="18"/>
      <c r="H10" s="14"/>
      <c r="I10" s="14" t="s">
        <v>23</v>
      </c>
      <c r="J10" s="18"/>
      <c r="K10" s="27"/>
      <c r="L10" s="21" t="s">
        <v>32</v>
      </c>
      <c r="M10" s="2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>
      <c r="A25" s="8"/>
      <c r="B25" s="8"/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A4:L4"/>
    <mergeCell ref="A3:M3"/>
    <mergeCell ref="L1:M1"/>
    <mergeCell ref="L2:M2"/>
    <mergeCell ref="J1:K1"/>
    <mergeCell ref="J2:K2"/>
    <mergeCell ref="L10:M10"/>
    <mergeCell ref="E10:F10"/>
    <mergeCell ref="E11:F11"/>
    <mergeCell ref="A15:H15"/>
    <mergeCell ref="A16:H16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