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<sst xmlns="http://schemas.openxmlformats.org/spreadsheetml/2006/main" count="79">
  <si>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</si>
  <si>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</si>
  <si>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</si>
  <si>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</si>
  <si>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</si>
  <si>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</si>
  <si>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</si>
  <si>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</si>
  <si>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中華民國112年12月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</si>
  <si>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</si>
  <si>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</si>
  <si>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</si>
  <si>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</si>
  <si>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</si>
  <si>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</si>
  <si>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</si>
  <si>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</si>
  <si>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</si>
  <si>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</si>
  <si>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</si>
  <si>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</si>
  <si>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</si>
  <si>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</si>
  <si>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</si>
  <si>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</si>
  <si>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</si>
  <si>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</si>
  <si>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</si>
  <si>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</si>
  <si>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</si>
  <si>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</si>
  <si>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</si>
  <si>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</si>
  <si>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</si>
  <si>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</si>
  <si>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</si>
  <si>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</si>
  <si>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</si>
  <si>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</si>
  <si>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</si>
  <si>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</si>
  <si>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</si>
  <si>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</si>
  <si>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</si>
  <si>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</si>
  <si>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</si>
  <si>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</si>
  <si>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</si>
  <si>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</si>
  <si>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</si>
  <si>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</si>
  <si>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</si>
  <si>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</si>
  <si>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</si>
  <si>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</si>
  <si>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</si>
  <si>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</si>
  <si>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</si>
  <si>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</si>
  <si>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</si>
  <si>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</si>
  <si>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</si>
  <si>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</si>
  <si>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</si>
  <si>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</si>
  <si>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</si>
  <si>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</si>
  <si>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</si>
  <si>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</si>
  <si>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</si>
  <si>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</si>
  <si>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</si>
  <si>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</si>
  <si>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</si>
  <si>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</si>
  <si>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</si>
  <si>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</si>
  <si>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中華民國113年3月12日編製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</si>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</sst>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  <numFmt formatCode="_-* #,##0.00_-;\-* #,##0.00_-;_-* &quot;-&quot;??_-;_-@_-" numFmtId="202"/>
    <numFmt formatCode="_(* #,##0_);_(* \(#,##0\);_(* &quot;-&quot;_);_(@_)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2" fontId="1" borderId="0" xfId="0" applyNumberFormat="true" applyFont="true">
      <alignment vertical="center"/>
    </xf>
    <xf numFmtId="203" fontId="4" borderId="0" xfId="0" applyNumberFormat="true" applyFont="true">
      <alignment horizontal="right" vertical="center"/>
    </xf>
    <xf numFmtId="202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vertical="center"/>
    </xf>
    <xf numFmtId="200" fontId="1" borderId="5" xfId="0" applyNumberFormat="true" applyFont="true" applyBorder="true">
      <alignment horizontal="center"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vertical="center"/>
    </xf>
    <xf numFmtId="200" fontId="1" borderId="0" xfId="0" applyNumberFormat="true" applyFont="true">
      <alignment horizontal="center" vertical="center"/>
    </xf>
    <xf numFmtId="201" fontId="1" borderId="0" xfId="0" applyNumberFormat="true" applyFont="true">
      <alignment vertical="center"/>
    </xf>
    <xf numFmtId="202" fontId="1" borderId="2" xfId="0" applyNumberFormat="true" applyFont="true" applyBorder="true">
      <alignment vertical="center"/>
    </xf>
    <xf numFmtId="203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3" sqref="K3:T3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9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9"/>
      <c r="S1" s="1" t="s">
        <v>42</v>
      </c>
      <c r="T1" s="1" t="s">
        <v>46</v>
      </c>
      <c r="U1" s="6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40"/>
      <c r="I2" s="1" t="s">
        <v>43</v>
      </c>
      <c r="J2" s="46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40"/>
      <c r="S2" s="1" t="s">
        <v>43</v>
      </c>
      <c r="T2" s="46" t="s">
        <v>47</v>
      </c>
      <c r="U2" s="6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7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7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2" t="s">
        <v>44</v>
      </c>
      <c r="J5" s="48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2" t="s">
        <v>44</v>
      </c>
      <c r="T5" s="48" t="s">
        <v>49</v>
      </c>
      <c r="U5" s="69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2"/>
      <c r="J6" s="48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2"/>
      <c r="T6" s="48"/>
      <c r="U6" s="70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3"/>
      <c r="N7" s="56" t="n">
        <v>1480508000</v>
      </c>
      <c r="O7" s="62" t="n">
        <v>162636000</v>
      </c>
      <c r="P7" s="62" t="n">
        <v>1479508000</v>
      </c>
      <c r="Q7" s="62" t="n">
        <v>229382723</v>
      </c>
      <c r="R7" s="62" t="n">
        <v>1344254223</v>
      </c>
      <c r="S7" s="66" t="n">
        <f>IF(ISNUMBER(R7/N7*100), R7/N7*100, "-")</f>
        <v>90.7968226446598</v>
      </c>
      <c r="T7" s="30"/>
      <c r="U7" s="70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158266740000</v>
      </c>
      <c r="E8" s="31" t="n">
        <f>SUM(E9:E18)</f>
        <v>26176372000</v>
      </c>
      <c r="F8" s="31" t="n">
        <f>SUM(F9:F18)</f>
        <v>158266740000</v>
      </c>
      <c r="G8" s="31" t="n">
        <f>SUM(G9:G18)</f>
        <v>18775946125</v>
      </c>
      <c r="H8" s="31" t="n">
        <f>SUM(H9:H18)</f>
        <v>143980311572</v>
      </c>
      <c r="I8" s="43" t="n">
        <f>IF(ISNUMBER(H8/D8*100), H8/D8*100, "-")</f>
        <v>90.9731959930431</v>
      </c>
      <c r="J8" s="49"/>
      <c r="K8" s="6"/>
      <c r="L8" s="15" t="s">
        <v>62</v>
      </c>
      <c r="M8" s="54"/>
      <c r="N8" s="28" t="n">
        <v>166749000</v>
      </c>
      <c r="O8" s="31" t="n">
        <v>2113000</v>
      </c>
      <c r="P8" s="31" t="n">
        <v>166249000</v>
      </c>
      <c r="Q8" s="31" t="n">
        <v>11665244</v>
      </c>
      <c r="R8" s="31" t="n">
        <v>131323156</v>
      </c>
      <c r="S8" s="43" t="n">
        <f>IF(ISNUMBER(R8/N8*100), R8/N8*100, "-")</f>
        <v>78.754988635614</v>
      </c>
      <c r="T8" s="49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86255184000</v>
      </c>
      <c r="E9" s="32" t="n">
        <v>10783907000</v>
      </c>
      <c r="F9" s="31" t="n">
        <v>86255184000</v>
      </c>
      <c r="G9" s="31" t="n">
        <v>8368943046</v>
      </c>
      <c r="H9" s="31" t="n">
        <v>78466119711</v>
      </c>
      <c r="I9" s="43" t="n">
        <f>IF(ISNUMBER(H9/D9*100), H9/D9*100, "-")</f>
        <v>90.9697435820205</v>
      </c>
      <c r="J9" s="49"/>
      <c r="K9" s="6"/>
      <c r="L9" s="15" t="s">
        <v>63</v>
      </c>
      <c r="M9" s="54"/>
      <c r="N9" s="28" t="n">
        <v>290187000</v>
      </c>
      <c r="O9" s="31" t="n">
        <v>89362000</v>
      </c>
      <c r="P9" s="31" t="n">
        <v>290187000</v>
      </c>
      <c r="Q9" s="31" t="n">
        <v>86499804</v>
      </c>
      <c r="R9" s="31" t="n">
        <v>253837111</v>
      </c>
      <c r="S9" s="43" t="n">
        <f>IF(ISNUMBER(R9/N9*100), R9/N9*100, "-")</f>
        <v>87.4736328643254</v>
      </c>
      <c r="T9" s="4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4" t="s">
        <v>45</v>
      </c>
      <c r="J10" s="49"/>
      <c r="K10" s="6"/>
      <c r="L10" s="15" t="s">
        <v>64</v>
      </c>
      <c r="M10" s="54"/>
      <c r="N10" s="28" t="n">
        <v>913802000</v>
      </c>
      <c r="O10" s="31" t="n">
        <v>47890000</v>
      </c>
      <c r="P10" s="31" t="n">
        <v>913802000</v>
      </c>
      <c r="Q10" s="31" t="n">
        <v>82647050</v>
      </c>
      <c r="R10" s="31" t="n">
        <v>878381033</v>
      </c>
      <c r="S10" s="43" t="n">
        <f>IF(ISNUMBER(R10/N10*100), R10/N10*100, "-")</f>
        <v>96.1237809722456</v>
      </c>
      <c r="T10" s="49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2024884000</v>
      </c>
      <c r="E11" s="32" t="n">
        <v>195313000</v>
      </c>
      <c r="F11" s="31" t="n">
        <v>2024884000</v>
      </c>
      <c r="G11" s="31" t="n">
        <v>471845332</v>
      </c>
      <c r="H11" s="31" t="n">
        <v>3095820732</v>
      </c>
      <c r="I11" s="43" t="n">
        <f>IF(ISNUMBER(H11/D11*100), H11/D11*100, "-")</f>
        <v>152.888794222286</v>
      </c>
      <c r="J11" s="50"/>
      <c r="K11" s="6"/>
      <c r="L11" s="15" t="s">
        <v>65</v>
      </c>
      <c r="M11" s="54"/>
      <c r="N11" s="28" t="n">
        <v>5097233000</v>
      </c>
      <c r="O11" s="31" t="n">
        <v>604100000</v>
      </c>
      <c r="P11" s="31" t="n">
        <v>5097233000</v>
      </c>
      <c r="Q11" s="31" t="n">
        <v>1130825281</v>
      </c>
      <c r="R11" s="31" t="n">
        <v>3868794936</v>
      </c>
      <c r="S11" s="43" t="n">
        <f>IF(ISNUMBER(R11/N11*100), R11/N11*100, "-")</f>
        <v>75.8999036536097</v>
      </c>
      <c r="T11" s="50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5065868000</v>
      </c>
      <c r="E12" s="32" t="n">
        <v>237670000</v>
      </c>
      <c r="F12" s="31" t="n">
        <v>5065868000</v>
      </c>
      <c r="G12" s="31" t="n">
        <v>375366997</v>
      </c>
      <c r="H12" s="31" t="n">
        <v>5518661195</v>
      </c>
      <c r="I12" s="43" t="n">
        <f>IF(ISNUMBER(H12/D12*100), H12/D12*100, "-")</f>
        <v>108.938116725505</v>
      </c>
      <c r="J12" s="50"/>
      <c r="K12" s="6"/>
      <c r="L12" s="15" t="s">
        <v>66</v>
      </c>
      <c r="M12" s="54"/>
      <c r="N12" s="28" t="n">
        <v>3312856000</v>
      </c>
      <c r="O12" s="31" t="n">
        <v>1539518872</v>
      </c>
      <c r="P12" s="31" t="n">
        <v>3312856000</v>
      </c>
      <c r="Q12" s="31" t="n">
        <v>314650812</v>
      </c>
      <c r="R12" s="31" t="n">
        <v>1188755830</v>
      </c>
      <c r="S12" s="43" t="n">
        <f>IF(ISNUMBER(R12/N12*100), R12/N12*100, "-")</f>
        <v>35.8831120338463</v>
      </c>
      <c r="T12" s="50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4" t="s">
        <v>45</v>
      </c>
      <c r="J13" s="50"/>
      <c r="K13" s="6"/>
      <c r="L13" s="15" t="s">
        <v>67</v>
      </c>
      <c r="M13" s="54"/>
      <c r="N13" s="28" t="n">
        <v>296267000</v>
      </c>
      <c r="O13" s="31" t="n">
        <v>101361000</v>
      </c>
      <c r="P13" s="31" t="n">
        <v>296267000</v>
      </c>
      <c r="Q13" s="31" t="n">
        <v>87869039</v>
      </c>
      <c r="R13" s="31" t="n">
        <v>251304486</v>
      </c>
      <c r="S13" s="43" t="n">
        <f>IF(ISNUMBER(R13/N13*100), R13/N13*100, "-")</f>
        <v>84.823650963489</v>
      </c>
      <c r="T13" s="50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742711000</v>
      </c>
      <c r="E14" s="32" t="n">
        <v>104290000</v>
      </c>
      <c r="F14" s="31" t="n">
        <v>742711000</v>
      </c>
      <c r="G14" s="31" t="n">
        <v>365060631</v>
      </c>
      <c r="H14" s="31" t="n">
        <v>1186937111</v>
      </c>
      <c r="I14" s="43" t="n">
        <f>IF(ISNUMBER(H14/D14*100), H14/D14*100, "-")</f>
        <v>159.811435538184</v>
      </c>
      <c r="J14" s="50"/>
      <c r="K14" s="6"/>
      <c r="L14" s="15" t="s">
        <v>68</v>
      </c>
      <c r="M14" s="54"/>
      <c r="N14" s="28" t="n">
        <v>5359221000</v>
      </c>
      <c r="O14" s="31" t="n">
        <v>434242120</v>
      </c>
      <c r="P14" s="31" t="n">
        <v>4376303409</v>
      </c>
      <c r="Q14" s="31" t="n">
        <v>204408892</v>
      </c>
      <c r="R14" s="31" t="n">
        <v>3092986469</v>
      </c>
      <c r="S14" s="43" t="n">
        <f>IF(ISNUMBER(R14/N14*100), R14/N14*100, "-")</f>
        <v>57.7133592550111</v>
      </c>
      <c r="T14" s="50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10804807000</v>
      </c>
      <c r="E15" s="32" t="n">
        <v>10800000000</v>
      </c>
      <c r="F15" s="31" t="n">
        <v>10804807000</v>
      </c>
      <c r="G15" s="31" t="n">
        <v>7000000000</v>
      </c>
      <c r="H15" s="31" t="n">
        <v>7004807000</v>
      </c>
      <c r="I15" s="43" t="n">
        <f>IF(ISNUMBER(H15/D15*100), H15/D15*100, "-")</f>
        <v>64.8304685127647</v>
      </c>
      <c r="J15" s="49"/>
      <c r="K15" s="11"/>
      <c r="L15" s="15" t="s">
        <v>69</v>
      </c>
      <c r="M15" s="55"/>
      <c r="N15" s="57" t="n">
        <v>0</v>
      </c>
      <c r="O15" s="63" t="n">
        <v>0</v>
      </c>
      <c r="P15" s="63" t="n">
        <v>0</v>
      </c>
      <c r="Q15" s="63" t="n">
        <v>0</v>
      </c>
      <c r="R15" s="63" t="n">
        <v>0</v>
      </c>
      <c r="S15" s="44" t="s">
        <v>45</v>
      </c>
      <c r="T15" s="49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43742511000</v>
      </c>
      <c r="E16" s="32" t="n">
        <v>2621449000</v>
      </c>
      <c r="F16" s="31" t="n">
        <v>43742511000</v>
      </c>
      <c r="G16" s="31" t="n">
        <v>3377148971</v>
      </c>
      <c r="H16" s="31" t="n">
        <v>40589772179</v>
      </c>
      <c r="I16" s="43" t="n">
        <f>IF(ISNUMBER(H16/D16*100), H16/D16*100, "-")</f>
        <v>92.7925060794978</v>
      </c>
      <c r="J16" s="49"/>
      <c r="K16" s="11"/>
      <c r="L16" s="15" t="s">
        <v>70</v>
      </c>
      <c r="M16" s="54"/>
      <c r="N16" s="57" t="n">
        <v>153124000</v>
      </c>
      <c r="O16" s="63" t="n">
        <v>0</v>
      </c>
      <c r="P16" s="63" t="n">
        <v>0</v>
      </c>
      <c r="Q16" s="63" t="n">
        <v>0</v>
      </c>
      <c r="R16" s="63" t="n">
        <v>0</v>
      </c>
      <c r="S16" s="67" t="n">
        <f>IF(ISNUMBER(R16/N16*100), R16/N16*100, "-")</f>
        <v>0</v>
      </c>
      <c r="T16" s="4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503165000</v>
      </c>
      <c r="E17" s="32" t="n">
        <v>219631000</v>
      </c>
      <c r="F17" s="31" t="n">
        <v>503165000</v>
      </c>
      <c r="G17" s="31" t="n">
        <v>144618445</v>
      </c>
      <c r="H17" s="31" t="n">
        <v>440887275</v>
      </c>
      <c r="I17" s="43" t="n">
        <f>IF(ISNUMBER(H17/D17*100), H17/D17*100, "-")</f>
        <v>87.6228026591675</v>
      </c>
      <c r="J17" s="49"/>
      <c r="K17" s="6" t="s">
        <v>51</v>
      </c>
      <c r="L17" s="15"/>
      <c r="M17" s="22"/>
      <c r="N17" s="57" t="n">
        <f>N18-N19+N20</f>
        <v>9499962000</v>
      </c>
      <c r="O17" s="63" t="n">
        <f>O18-O19+O20</f>
        <v>0</v>
      </c>
      <c r="P17" s="63" t="n">
        <f>P18-P19+P20</f>
        <v>0</v>
      </c>
      <c r="Q17" s="63" t="n">
        <f>Q18-Q19+Q20</f>
        <v>0</v>
      </c>
      <c r="R17" s="63" t="n">
        <f>R18-R19+R20</f>
        <v>0</v>
      </c>
      <c r="S17" s="67" t="n">
        <f>IF(ISNUMBER(R17/N17*100), R17/N17*100, "-")</f>
        <v>0</v>
      </c>
      <c r="T17" s="49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9127610000</v>
      </c>
      <c r="E18" s="32" t="n">
        <v>1214112000</v>
      </c>
      <c r="F18" s="31" t="n">
        <v>9127610000</v>
      </c>
      <c r="G18" s="36" t="n">
        <v>-1327037297</v>
      </c>
      <c r="H18" s="31" t="n">
        <v>7677306369</v>
      </c>
      <c r="I18" s="43" t="n">
        <f>IF(ISNUMBER(H18/D18*100), H18/D18*100, "-")</f>
        <v>84.1108063227943</v>
      </c>
      <c r="J18" s="49"/>
      <c r="K18" s="11"/>
      <c r="L18" s="15" t="s">
        <v>71</v>
      </c>
      <c r="M18" s="22"/>
      <c r="N18" s="57" t="n">
        <v>112499962000</v>
      </c>
      <c r="O18" s="63" t="n">
        <v>0</v>
      </c>
      <c r="P18" s="63" t="n">
        <v>0</v>
      </c>
      <c r="Q18" s="63" t="n">
        <v>0</v>
      </c>
      <c r="R18" s="63" t="n">
        <v>103000000000</v>
      </c>
      <c r="S18" s="43" t="n">
        <f>IF(ISNUMBER(R18/N18*100), R18/N18*100, "-")</f>
        <v>91.5555864809981</v>
      </c>
      <c r="T18" s="49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167766702000</v>
      </c>
      <c r="E19" s="32" t="n">
        <f>SUM(E20:E37, O7:O16)</f>
        <v>11682030992</v>
      </c>
      <c r="F19" s="32" t="n">
        <f>SUM(F20:F37, P7:P16)</f>
        <v>166616144409</v>
      </c>
      <c r="G19" s="32" t="n">
        <f>SUM(G20:G37, Q7:Q16)</f>
        <v>17234563555</v>
      </c>
      <c r="H19" s="32" t="n">
        <f>SUM(H20:H37, R7:R16)</f>
        <v>144468274997</v>
      </c>
      <c r="I19" s="43" t="n">
        <f>IF(ISNUMBER(H19/D19*100), H19/D19*100, "-")</f>
        <v>86.1126035588397</v>
      </c>
      <c r="J19" s="49"/>
      <c r="K19" s="6"/>
      <c r="L19" s="15" t="s">
        <v>72</v>
      </c>
      <c r="M19" s="22"/>
      <c r="N19" s="57" t="n">
        <v>103000000000</v>
      </c>
      <c r="O19" s="63" t="n">
        <v>0</v>
      </c>
      <c r="P19" s="63" t="n">
        <v>0</v>
      </c>
      <c r="Q19" s="63" t="n">
        <v>0</v>
      </c>
      <c r="R19" s="63" t="n">
        <v>103000000000</v>
      </c>
      <c r="S19" s="43" t="n">
        <f>IF(ISNUMBER(R19/N19*100), R19/N19*100, "-")</f>
        <v>100</v>
      </c>
      <c r="T19" s="49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839188000</v>
      </c>
      <c r="E20" s="31" t="n">
        <v>42935000</v>
      </c>
      <c r="F20" s="31" t="n">
        <v>831388000</v>
      </c>
      <c r="G20" s="31" t="n">
        <v>75052935</v>
      </c>
      <c r="H20" s="31" t="n">
        <v>735755264</v>
      </c>
      <c r="I20" s="43" t="n">
        <f>IF(ISNUMBER(H20/D20*100), H20/D20*100, "-")</f>
        <v>87.6746645566905</v>
      </c>
      <c r="J20" s="50"/>
      <c r="K20" s="6"/>
      <c r="L20" s="15" t="s">
        <v>73</v>
      </c>
      <c r="M20" s="23"/>
      <c r="N20" s="58" t="n">
        <v>0</v>
      </c>
      <c r="O20" s="64" t="n">
        <v>0</v>
      </c>
      <c r="P20" s="64" t="n">
        <v>0</v>
      </c>
      <c r="Q20" s="64" t="n">
        <v>0</v>
      </c>
      <c r="R20" s="64" t="n">
        <v>0</v>
      </c>
      <c r="S20" s="44" t="s">
        <v>45</v>
      </c>
      <c r="T20" s="50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8002933000</v>
      </c>
      <c r="E21" s="31" t="n">
        <v>559340000</v>
      </c>
      <c r="F21" s="31" t="n">
        <v>7999774000</v>
      </c>
      <c r="G21" s="31" t="n">
        <v>1574772169</v>
      </c>
      <c r="H21" s="31" t="n">
        <v>7208377478</v>
      </c>
      <c r="I21" s="43" t="n">
        <f>IF(ISNUMBER(H21/D21*100), H21/D21*100, "-")</f>
        <v>90.0716959394762</v>
      </c>
      <c r="J21" s="49"/>
      <c r="K21" s="6" t="s">
        <v>52</v>
      </c>
      <c r="L21" s="18"/>
      <c r="M21" s="22"/>
      <c r="N21" s="57" t="n">
        <f>D8-D19-N19+N18+N20</f>
        <v>0</v>
      </c>
      <c r="O21" s="65" t="n">
        <f>E8-E19-O19+O18+O20</f>
        <v>14494341008</v>
      </c>
      <c r="P21" s="65" t="n">
        <f>F8-F19-P19+P18+P20</f>
        <v>-8349404409</v>
      </c>
      <c r="Q21" s="65" t="n">
        <f>G8-G19-Q19+Q18+Q20</f>
        <v>1541382570</v>
      </c>
      <c r="R21" s="65" t="n">
        <f>H8-H19-R19+R18+R20</f>
        <v>-487963425</v>
      </c>
      <c r="S21" s="44" t="s">
        <v>45</v>
      </c>
      <c r="T21" s="49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1891199000</v>
      </c>
      <c r="E22" s="31" t="n">
        <v>57231000</v>
      </c>
      <c r="F22" s="31" t="n">
        <v>1891106000</v>
      </c>
      <c r="G22" s="31" t="n">
        <v>207704056</v>
      </c>
      <c r="H22" s="31" t="n">
        <v>1492129941</v>
      </c>
      <c r="I22" s="43" t="n">
        <f>IF(ISNUMBER(H22/D22*100), H22/D22*100, "-")</f>
        <v>78.8986215094234</v>
      </c>
      <c r="J22" s="49"/>
      <c r="K22" s="6" t="s">
        <v>53</v>
      </c>
      <c r="L22" s="15"/>
      <c r="M22" s="22"/>
      <c r="N22" s="59"/>
      <c r="O22" s="49"/>
      <c r="P22" s="49"/>
      <c r="Q22" s="49"/>
      <c r="R22" s="49"/>
      <c r="S22" s="49"/>
      <c r="T22" s="49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1685361000</v>
      </c>
      <c r="E23" s="31" t="n">
        <v>39138000</v>
      </c>
      <c r="F23" s="31" t="n">
        <v>1684861000</v>
      </c>
      <c r="G23" s="31" t="n">
        <v>357661604</v>
      </c>
      <c r="H23" s="31" t="n">
        <v>1245176219</v>
      </c>
      <c r="I23" s="43" t="n">
        <f>IF(ISNUMBER(H23/D23*100), H23/D23*100, "-")</f>
        <v>73.8818697596539</v>
      </c>
      <c r="J23" s="49"/>
      <c r="K23" s="6" t="s">
        <v>54</v>
      </c>
      <c r="L23" s="15"/>
      <c r="M23" s="22"/>
      <c r="N23" s="57" t="n">
        <v>0</v>
      </c>
      <c r="O23" s="63" t="n">
        <v>0</v>
      </c>
      <c r="P23" s="63" t="n">
        <v>0</v>
      </c>
      <c r="Q23" s="63" t="n">
        <v>0</v>
      </c>
      <c r="R23" s="63" t="n">
        <v>0</v>
      </c>
      <c r="S23" s="44" t="s">
        <v>45</v>
      </c>
      <c r="T23" s="49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59905673000</v>
      </c>
      <c r="E24" s="31" t="n">
        <v>1409905000</v>
      </c>
      <c r="F24" s="31" t="n">
        <v>59905626000</v>
      </c>
      <c r="G24" s="31" t="n">
        <v>2281849576</v>
      </c>
      <c r="H24" s="31" t="n">
        <v>59550929614</v>
      </c>
      <c r="I24" s="43" t="n">
        <f>IF(ISNUMBER(H24/D24*100), H24/D24*100, "-")</f>
        <v>99.407830063106</v>
      </c>
      <c r="J24" s="49"/>
      <c r="K24" s="6" t="s">
        <v>55</v>
      </c>
      <c r="L24" s="15"/>
      <c r="M24" s="22"/>
      <c r="N24" s="57" t="n">
        <v>0</v>
      </c>
      <c r="O24" s="63" t="n">
        <v>0</v>
      </c>
      <c r="P24" s="63" t="n">
        <v>0</v>
      </c>
      <c r="Q24" s="63" t="n">
        <v>0</v>
      </c>
      <c r="R24" s="63" t="n">
        <v>0</v>
      </c>
      <c r="S24" s="44" t="s">
        <v>45</v>
      </c>
      <c r="T24" s="49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1237430000</v>
      </c>
      <c r="E25" s="31" t="n">
        <v>173092000</v>
      </c>
      <c r="F25" s="31" t="n">
        <v>1237430000</v>
      </c>
      <c r="G25" s="31" t="n">
        <v>385270805</v>
      </c>
      <c r="H25" s="31" t="n">
        <v>958303017</v>
      </c>
      <c r="I25" s="43" t="n">
        <f>IF(ISNUMBER(H25/D25*100), H25/D25*100, "-")</f>
        <v>77.4430082509718</v>
      </c>
      <c r="J25" s="49"/>
      <c r="K25" s="6" t="s">
        <v>51</v>
      </c>
      <c r="L25" s="15"/>
      <c r="M25" s="22"/>
      <c r="N25" s="59"/>
      <c r="O25" s="49"/>
      <c r="P25" s="49"/>
      <c r="Q25" s="49"/>
      <c r="R25" s="49"/>
      <c r="S25" s="49"/>
      <c r="T25" s="49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12145740000</v>
      </c>
      <c r="E26" s="31" t="n">
        <v>1367398000</v>
      </c>
      <c r="F26" s="31" t="n">
        <v>12145740000</v>
      </c>
      <c r="G26" s="31" t="n">
        <v>1511186806</v>
      </c>
      <c r="H26" s="31" t="n">
        <v>6560936809</v>
      </c>
      <c r="I26" s="43" t="n">
        <f>IF(ISNUMBER(H26/D26*100), H26/D26*100, "-")</f>
        <v>54.0184197010639</v>
      </c>
      <c r="J26" s="50"/>
      <c r="K26" s="6"/>
      <c r="L26" s="15" t="s">
        <v>71</v>
      </c>
      <c r="M26" s="23"/>
      <c r="N26" s="58" t="n">
        <v>0</v>
      </c>
      <c r="O26" s="64" t="n">
        <v>0</v>
      </c>
      <c r="P26" s="64" t="n">
        <v>0</v>
      </c>
      <c r="Q26" s="64" t="n">
        <v>0</v>
      </c>
      <c r="R26" s="64" t="n">
        <v>0</v>
      </c>
      <c r="S26" s="44" t="s">
        <v>45</v>
      </c>
      <c r="T26" s="50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7778787000</v>
      </c>
      <c r="E27" s="31" t="n">
        <v>811365000</v>
      </c>
      <c r="F27" s="31" t="n">
        <v>7778786000</v>
      </c>
      <c r="G27" s="31" t="n">
        <v>2165470485</v>
      </c>
      <c r="H27" s="31" t="n">
        <v>4685350673</v>
      </c>
      <c r="I27" s="43" t="n">
        <f>IF(ISNUMBER(H27/D27*100), H27/D27*100, "-")</f>
        <v>60.2324073534858</v>
      </c>
      <c r="J27" s="50"/>
      <c r="K27" s="6" t="s">
        <v>56</v>
      </c>
      <c r="L27" s="15"/>
      <c r="M27" s="23"/>
      <c r="N27" s="58" t="n">
        <v>0</v>
      </c>
      <c r="O27" s="64" t="n">
        <v>0</v>
      </c>
      <c r="P27" s="64" t="n">
        <v>0</v>
      </c>
      <c r="Q27" s="64" t="n">
        <v>0</v>
      </c>
      <c r="R27" s="64" t="n">
        <v>0</v>
      </c>
      <c r="S27" s="44" t="s">
        <v>45</v>
      </c>
      <c r="T27" s="50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1030194000</v>
      </c>
      <c r="E28" s="31" t="n">
        <v>89787000</v>
      </c>
      <c r="F28" s="31" t="n">
        <v>1029904000</v>
      </c>
      <c r="G28" s="31" t="n">
        <v>44860787</v>
      </c>
      <c r="H28" s="31" t="n">
        <v>552745782</v>
      </c>
      <c r="I28" s="43" t="n">
        <f>IF(ISNUMBER(H28/D28*100), H28/D28*100, "-")</f>
        <v>53.6545332238394</v>
      </c>
      <c r="J28" s="50"/>
      <c r="K28" s="6" t="s">
        <v>57</v>
      </c>
      <c r="L28" s="15"/>
      <c r="M28" s="23"/>
      <c r="N28" s="60"/>
      <c r="O28" s="50"/>
      <c r="P28" s="50"/>
      <c r="Q28" s="50"/>
      <c r="R28" s="50"/>
      <c r="S28" s="50"/>
      <c r="T28" s="50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2531208000</v>
      </c>
      <c r="E29" s="31" t="n">
        <v>625832000</v>
      </c>
      <c r="F29" s="31" t="n">
        <v>2531006000</v>
      </c>
      <c r="G29" s="31" t="n">
        <v>387834929</v>
      </c>
      <c r="H29" s="31" t="n">
        <v>1863950907</v>
      </c>
      <c r="I29" s="43" t="n">
        <f>IF(ISNUMBER(H29/D29*100), H29/D29*100, "-")</f>
        <v>73.6387885547138</v>
      </c>
      <c r="J29" s="49"/>
      <c r="K29" s="6" t="s">
        <v>54</v>
      </c>
      <c r="L29" s="15"/>
      <c r="M29" s="22"/>
      <c r="N29" s="57" t="n">
        <v>25410566865</v>
      </c>
      <c r="O29" s="63" t="n">
        <v>0</v>
      </c>
      <c r="P29" s="63" t="n">
        <v>0</v>
      </c>
      <c r="Q29" s="63" t="n">
        <v>470365847</v>
      </c>
      <c r="R29" s="63" t="n">
        <v>11376429937</v>
      </c>
      <c r="S29" s="43" t="n">
        <f>IF(ISNUMBER(R29/N29*100), R29/N29*100, "-")</f>
        <v>44.770468905476</v>
      </c>
      <c r="T29" s="49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605516000</v>
      </c>
      <c r="E30" s="31" t="n">
        <v>189446000</v>
      </c>
      <c r="F30" s="31" t="n">
        <v>605516000</v>
      </c>
      <c r="G30" s="31" t="n">
        <v>194434854</v>
      </c>
      <c r="H30" s="31" t="n">
        <v>482392879</v>
      </c>
      <c r="I30" s="43" t="n">
        <f>IF(ISNUMBER(H30/D30*100), H30/D30*100, "-")</f>
        <v>79.666413273968</v>
      </c>
      <c r="J30" s="49"/>
      <c r="K30" s="6" t="s">
        <v>55</v>
      </c>
      <c r="L30" s="15"/>
      <c r="M30" s="22"/>
      <c r="N30" s="57" t="n">
        <v>23255038958</v>
      </c>
      <c r="O30" s="63" t="n">
        <v>0</v>
      </c>
      <c r="P30" s="63" t="n">
        <v>0</v>
      </c>
      <c r="Q30" s="63" t="n">
        <v>1993659377</v>
      </c>
      <c r="R30" s="63" t="n">
        <v>12097672587</v>
      </c>
      <c r="S30" s="43" t="n">
        <f>IF(ISNUMBER(R30/N30*100), R30/N30*100, "-")</f>
        <v>52.021725738018</v>
      </c>
      <c r="T30" s="4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19688785000</v>
      </c>
      <c r="E31" s="31" t="n">
        <v>1403517000</v>
      </c>
      <c r="F31" s="31" t="n">
        <v>19688774000</v>
      </c>
      <c r="G31" s="31" t="n">
        <v>3277404282</v>
      </c>
      <c r="H31" s="31" t="n">
        <v>17684222728</v>
      </c>
      <c r="I31" s="43" t="n">
        <f>IF(ISNUMBER(H31/D31*100), H31/D31*100, "-")</f>
        <v>89.8187609240489</v>
      </c>
      <c r="J31" s="49"/>
      <c r="K31" s="6" t="s">
        <v>51</v>
      </c>
      <c r="L31" s="15"/>
      <c r="M31" s="22"/>
      <c r="N31" s="59"/>
      <c r="O31" s="49"/>
      <c r="P31" s="49"/>
      <c r="Q31" s="49"/>
      <c r="R31" s="49"/>
      <c r="S31" s="49"/>
      <c r="T31" s="49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839652000</v>
      </c>
      <c r="E32" s="31" t="n">
        <v>33481000</v>
      </c>
      <c r="F32" s="31" t="n">
        <v>839650000</v>
      </c>
      <c r="G32" s="31" t="n">
        <v>66045062</v>
      </c>
      <c r="H32" s="31" t="n">
        <v>689991186</v>
      </c>
      <c r="I32" s="43" t="n">
        <f>IF(ISNUMBER(H32/D32*100), H32/D32*100, "-")</f>
        <v>82.1758521387432</v>
      </c>
      <c r="J32" s="50"/>
      <c r="K32" s="6"/>
      <c r="L32" s="15" t="s">
        <v>71</v>
      </c>
      <c r="M32" s="23"/>
      <c r="N32" s="57" t="n">
        <v>17067895877</v>
      </c>
      <c r="O32" s="64" t="n">
        <v>0</v>
      </c>
      <c r="P32" s="64" t="n">
        <v>0</v>
      </c>
      <c r="Q32" s="64" t="n">
        <v>0</v>
      </c>
      <c r="R32" s="64" t="n">
        <v>0</v>
      </c>
      <c r="S32" s="63" t="n">
        <f>IF(ISNUMBER(R32/N32*100), R32/N32*100, "-")</f>
        <v>0</v>
      </c>
      <c r="T32" s="50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11351389000</v>
      </c>
      <c r="E33" s="31" t="n">
        <v>293902000</v>
      </c>
      <c r="F33" s="31" t="n">
        <v>11351385000</v>
      </c>
      <c r="G33" s="31" t="n">
        <v>612803682</v>
      </c>
      <c r="H33" s="31" t="n">
        <v>10583604871</v>
      </c>
      <c r="I33" s="43" t="n">
        <f>IF(ISNUMBER(H33/D33*100), H33/D33*100, "-")</f>
        <v>93.2362098682373</v>
      </c>
      <c r="J33" s="49"/>
      <c r="K33" s="11"/>
      <c r="L33" s="18"/>
      <c r="M33" s="22"/>
      <c r="N33" s="59"/>
      <c r="O33" s="49"/>
      <c r="P33" s="49"/>
      <c r="Q33" s="49"/>
      <c r="R33" s="49"/>
      <c r="S33" s="49"/>
      <c r="T33" s="49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3228441000</v>
      </c>
      <c r="E34" s="31" t="n">
        <v>259321000</v>
      </c>
      <c r="F34" s="31" t="n">
        <v>3228441000</v>
      </c>
      <c r="G34" s="31" t="n">
        <v>268493991</v>
      </c>
      <c r="H34" s="31" t="n">
        <v>2985777345</v>
      </c>
      <c r="I34" s="43" t="n">
        <f>IF(ISNUMBER(H34/D34*100), H34/D34*100, "-")</f>
        <v>92.4835654422676</v>
      </c>
      <c r="J34" s="49"/>
      <c r="K34" s="11"/>
      <c r="L34" s="18"/>
      <c r="M34" s="22"/>
      <c r="N34" s="59"/>
      <c r="O34" s="49"/>
      <c r="P34" s="49"/>
      <c r="Q34" s="49"/>
      <c r="R34" s="49"/>
      <c r="S34" s="49"/>
      <c r="T34" s="49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10584115000</v>
      </c>
      <c r="E35" s="31" t="n">
        <v>554928000</v>
      </c>
      <c r="F35" s="31" t="n">
        <v>10584106000</v>
      </c>
      <c r="G35" s="31" t="n">
        <v>576406306</v>
      </c>
      <c r="H35" s="31" t="n">
        <v>9625283999</v>
      </c>
      <c r="I35" s="43" t="n">
        <f>IF(ISNUMBER(H35/D35*100), H35/D35*100, "-")</f>
        <v>90.9408486113388</v>
      </c>
      <c r="J35" s="49"/>
      <c r="K35" s="6"/>
      <c r="L35" s="15"/>
      <c r="M35" s="22"/>
      <c r="N35" s="59"/>
      <c r="O35" s="49"/>
      <c r="P35" s="49"/>
      <c r="Q35" s="49"/>
      <c r="R35" s="49"/>
      <c r="S35" s="49"/>
      <c r="T35" s="49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5845399000</v>
      </c>
      <c r="E36" s="31" t="n">
        <v>558972000</v>
      </c>
      <c r="F36" s="31" t="n">
        <v>5844503000</v>
      </c>
      <c r="G36" s="31" t="n">
        <v>854443280</v>
      </c>
      <c r="H36" s="31" t="n">
        <v>5274284119</v>
      </c>
      <c r="I36" s="43" t="n">
        <f>IF(ISNUMBER(H36/D36*100), H36/D36*100, "-")</f>
        <v>90.229668137282</v>
      </c>
      <c r="J36" s="49"/>
      <c r="K36" s="6"/>
      <c r="L36" s="15"/>
      <c r="M36" s="22"/>
      <c r="N36" s="59"/>
      <c r="O36" s="49"/>
      <c r="P36" s="49"/>
      <c r="Q36" s="49"/>
      <c r="R36" s="49"/>
      <c r="S36" s="49"/>
      <c r="T36" s="49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1505745000</v>
      </c>
      <c r="E37" s="33" t="n">
        <v>231218000</v>
      </c>
      <c r="F37" s="33" t="n">
        <v>1505743000</v>
      </c>
      <c r="G37" s="33" t="n">
        <v>244919101</v>
      </c>
      <c r="H37" s="33" t="n">
        <v>1279424922</v>
      </c>
      <c r="I37" s="45" t="n">
        <f>IF(ISNUMBER(H37/D37*100), H37/D37*100, "-")</f>
        <v>84.9695613799149</v>
      </c>
      <c r="J37" s="51"/>
      <c r="K37" s="7"/>
      <c r="L37" s="16"/>
      <c r="M37" s="24"/>
      <c r="N37" s="61"/>
      <c r="O37" s="51"/>
      <c r="P37" s="51"/>
      <c r="Q37" s="51"/>
      <c r="R37" s="51"/>
      <c r="S37" s="51"/>
      <c r="T37" s="51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7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7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8"/>
      <c r="H40" s="8"/>
      <c r="I40" s="8"/>
      <c r="J40" s="52"/>
      <c r="K40" s="8"/>
      <c r="L40" s="18"/>
      <c r="M40" s="18"/>
      <c r="N40" s="8"/>
      <c r="O40" s="8"/>
      <c r="P40" s="35" t="s">
        <v>76</v>
      </c>
      <c r="Q40" s="38"/>
      <c r="R40" s="8"/>
      <c r="S40" s="8"/>
      <c r="T40" s="52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1"/>
      <c r="I42" s="41"/>
      <c r="J42" s="41"/>
      <c r="K42" s="10" t="s">
        <v>60</v>
      </c>
      <c r="L42" s="18"/>
      <c r="M42" s="18"/>
      <c r="N42" s="18"/>
      <c r="O42" s="18"/>
      <c r="P42" s="18"/>
      <c r="Q42" s="18"/>
      <c r="R42" s="41"/>
      <c r="S42" s="41"/>
      <c r="T42" s="41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"='中華民國112年12月$0_3_1$2023'/12"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"='中華民國112年12月$0_3_11$2023'/12"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