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<sst xmlns="http://schemas.openxmlformats.org/spreadsheetml/2006/main" count="79">
  <si>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</si>
  <si>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</si>
  <si>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</si>
  <si>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</si>
  <si>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</si>
  <si>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</si>
  <si>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</si>
  <si>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</si>
  <si>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中華民國113年7月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</si>
  <si>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</si>
  <si>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</si>
  <si>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</si>
  <si>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</si>
  <si>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</si>
  <si>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</si>
  <si>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</si>
  <si>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</si>
  <si>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</si>
  <si>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</si>
  <si>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</si>
  <si>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</si>
  <si>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</si>
  <si>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</si>
  <si>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</si>
  <si>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</si>
  <si>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</si>
  <si>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</si>
  <si>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</si>
  <si>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</si>
  <si>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</si>
  <si>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</si>
  <si>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</si>
  <si>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</si>
  <si>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</si>
  <si>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</si>
  <si>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</si>
  <si>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</si>
  <si>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</si>
  <si>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</si>
  <si>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</si>
  <si>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</si>
  <si>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</si>
  <si>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</si>
  <si>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</si>
  <si>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</si>
  <si>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</si>
  <si>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</si>
  <si>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</si>
  <si>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</si>
  <si>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</si>
  <si>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</si>
  <si>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</si>
  <si>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</si>
  <si>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</si>
  <si>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</si>
  <si>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</si>
  <si>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</si>
  <si>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</si>
  <si>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</si>
  <si>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</si>
  <si>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</si>
  <si>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</si>
  <si>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</si>
  <si>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</si>
  <si>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</si>
  <si>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</si>
  <si>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</si>
  <si>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</si>
  <si>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</si>
  <si>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</si>
  <si>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</si>
  <si>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</si>
  <si>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</si>
  <si>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</si>
  <si>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</si>
  <si>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</si>
  <si>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</si>
  <si>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中華民國113年8月23日編製</t>
  </si>
  <si>
    <t>機關首長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</si>
</sst>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  <numFmt formatCode="#,##0.00_ " numFmtId="204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horizontal="right" vertical="center"/>
    </xf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197" fontId="6" borderId="7" xfId="0" applyNumberFormat="true" applyFont="true" applyBorder="true">
      <alignment vertical="center" wrapText="true"/>
    </xf>
    <xf numFmtId="197" fontId="6" borderId="8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200" fontId="1" borderId="5" xfId="0" applyNumberFormat="true" applyFont="true" applyBorder="true">
      <alignment vertical="center"/>
    </xf>
    <xf numFmtId="199" fontId="1" borderId="5" xfId="0" applyNumberFormat="true" applyFont="true" applyBorder="true">
      <alignment horizontal="center"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3" fontId="1" borderId="0" xfId="0" applyNumberFormat="true" applyFont="true">
      <alignment horizontal="right" vertical="center"/>
    </xf>
    <xf numFmtId="200" fontId="1" borderId="0" xfId="0" applyNumberFormat="true" applyFont="true">
      <alignment vertical="center"/>
    </xf>
    <xf numFmtId="201" fontId="1" borderId="2" xfId="0" applyNumberFormat="true" applyFont="true" applyBorder="true">
      <alignment vertical="center"/>
    </xf>
    <xf numFmtId="202" fontId="1" borderId="0" xfId="0" applyNumberFormat="true" applyFont="true">
      <alignment vertical="center"/>
    </xf>
    <xf numFmtId="204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42" sqref="K42:K42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64062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64062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640625" hidden="false" outlineLevel="0"/>
    <col min="16" max="16" bestFit="false" customWidth="true" width="26.2109375" hidden="false" outlineLevel="0"/>
    <col min="17" max="17" bestFit="false" customWidth="true" width="25.640625" hidden="false" outlineLevel="0"/>
    <col min="18" max="18" bestFit="false" customWidth="true" width="27.2109375" hidden="false" outlineLevel="0"/>
    <col min="19" max="20" bestFit="false" customWidth="true" width="24.2109375" hidden="false" outlineLevel="0"/>
  </cols>
  <sheetData>
    <row r="1" ht="23.85" customHeight="true">
      <c r="A1" s="1" t="s">
        <v>0</v>
      </c>
      <c r="B1" s="12"/>
      <c r="C1" s="19"/>
      <c r="D1" s="19"/>
      <c r="E1" s="19"/>
      <c r="F1" s="19"/>
      <c r="G1" s="19"/>
      <c r="H1" s="38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8"/>
      <c r="S1" s="1" t="s">
        <v>42</v>
      </c>
      <c r="T1" s="1" t="s">
        <v>46</v>
      </c>
      <c r="U1" s="66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3.85" customHeight="true">
      <c r="A2" s="1" t="s">
        <v>1</v>
      </c>
      <c r="B2" s="13" t="s">
        <v>7</v>
      </c>
      <c r="C2" s="20"/>
      <c r="D2" s="26"/>
      <c r="E2" s="26"/>
      <c r="F2" s="34"/>
      <c r="G2" s="34"/>
      <c r="H2" s="39"/>
      <c r="I2" s="1" t="s">
        <v>43</v>
      </c>
      <c r="J2" s="45" t="s">
        <v>47</v>
      </c>
      <c r="K2" s="1" t="s">
        <v>1</v>
      </c>
      <c r="L2" s="13" t="s">
        <v>7</v>
      </c>
      <c r="M2" s="20"/>
      <c r="N2" s="26"/>
      <c r="O2" s="26"/>
      <c r="P2" s="34"/>
      <c r="Q2" s="34"/>
      <c r="R2" s="39"/>
      <c r="S2" s="1" t="s">
        <v>43</v>
      </c>
      <c r="T2" s="45" t="s">
        <v>47</v>
      </c>
      <c r="U2" s="66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3.8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6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6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3.8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1" t="s">
        <v>44</v>
      </c>
      <c r="J5" s="47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1" t="s">
        <v>44</v>
      </c>
      <c r="T5" s="47" t="s">
        <v>49</v>
      </c>
      <c r="U5" s="6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32.5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1"/>
      <c r="J6" s="47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1"/>
      <c r="T6" s="47"/>
      <c r="U6" s="6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20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30"/>
      <c r="K7" s="5"/>
      <c r="L7" s="14" t="s">
        <v>61</v>
      </c>
      <c r="M7" s="52"/>
      <c r="N7" s="55" t="n">
        <v>1467158000</v>
      </c>
      <c r="O7" s="60" t="n">
        <v>108317000</v>
      </c>
      <c r="P7" s="60" t="n">
        <v>893396000</v>
      </c>
      <c r="Q7" s="60" t="n">
        <v>91881825</v>
      </c>
      <c r="R7" s="60" t="n">
        <v>770209757</v>
      </c>
      <c r="S7" s="63" t="n">
        <f>IF(ISNUMBER(R7/N7*100), R7/N7*100, "-")</f>
        <v>52.4967152140397</v>
      </c>
      <c r="T7" s="30"/>
      <c r="U7" s="6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20.1" customHeight="true">
      <c r="A8" s="6" t="s">
        <v>5</v>
      </c>
      <c r="B8" s="15"/>
      <c r="C8" s="22"/>
      <c r="D8" s="28" t="n">
        <f>SUM(D9:D18)</f>
        <v>167771561000</v>
      </c>
      <c r="E8" s="31" t="n">
        <f>SUM(E9:E18)</f>
        <v>10841780000</v>
      </c>
      <c r="F8" s="31" t="n">
        <f>SUM(F9:F18)</f>
        <v>95456550500</v>
      </c>
      <c r="G8" s="31" t="n">
        <f>SUM(G9:G18)</f>
        <v>12693734519</v>
      </c>
      <c r="H8" s="31" t="n">
        <f>SUM(H9:H18)</f>
        <v>91546699588</v>
      </c>
      <c r="I8" s="42" t="n">
        <f>IF(ISNUMBER(H8/D8*100), H8/D8*100, "-")</f>
        <v>54.5662799120049</v>
      </c>
      <c r="J8" s="48"/>
      <c r="K8" s="6"/>
      <c r="L8" s="15" t="s">
        <v>62</v>
      </c>
      <c r="M8" s="53"/>
      <c r="N8" s="28" t="n">
        <v>166208000</v>
      </c>
      <c r="O8" s="31" t="n">
        <v>18336000</v>
      </c>
      <c r="P8" s="31" t="n">
        <v>117375000</v>
      </c>
      <c r="Q8" s="31" t="n">
        <v>11131051</v>
      </c>
      <c r="R8" s="31" t="n">
        <v>88328958</v>
      </c>
      <c r="S8" s="42" t="n">
        <f>IF(ISNUMBER(R8/N8*100), R8/N8*100, "-")</f>
        <v>53.1436260589141</v>
      </c>
      <c r="T8" s="4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20.1" customHeight="true">
      <c r="A9" s="6"/>
      <c r="B9" s="15" t="s">
        <v>9</v>
      </c>
      <c r="C9" s="22"/>
      <c r="D9" s="28" t="n">
        <v>87007379000</v>
      </c>
      <c r="E9" s="32" t="n">
        <v>5677616000</v>
      </c>
      <c r="F9" s="31" t="n">
        <v>56201742000</v>
      </c>
      <c r="G9" s="31" t="n">
        <v>5909306160</v>
      </c>
      <c r="H9" s="31" t="n">
        <v>54337757899</v>
      </c>
      <c r="I9" s="42" t="n">
        <f>IF(ISNUMBER(H9/D9*100), H9/D9*100, "-")</f>
        <v>62.4518960615973</v>
      </c>
      <c r="J9" s="48"/>
      <c r="K9" s="6"/>
      <c r="L9" s="15" t="s">
        <v>63</v>
      </c>
      <c r="M9" s="53"/>
      <c r="N9" s="28" t="n">
        <v>290967000</v>
      </c>
      <c r="O9" s="31" t="n">
        <v>16077000</v>
      </c>
      <c r="P9" s="31" t="n">
        <v>145387000</v>
      </c>
      <c r="Q9" s="31" t="n">
        <v>8630297</v>
      </c>
      <c r="R9" s="31" t="n">
        <v>126450218</v>
      </c>
      <c r="S9" s="42" t="n">
        <f>IF(ISNUMBER(R9/N9*100), R9/N9*100, "-")</f>
        <v>43.4586114576567</v>
      </c>
      <c r="T9" s="4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20.1" customHeight="true">
      <c r="A10" s="6"/>
      <c r="B10" s="15" t="s">
        <v>10</v>
      </c>
      <c r="C10" s="22"/>
      <c r="D10" s="28" t="n">
        <v>0</v>
      </c>
      <c r="E10" s="32" t="n">
        <v>0</v>
      </c>
      <c r="F10" s="31" t="n">
        <v>0</v>
      </c>
      <c r="G10" s="31" t="n">
        <v>0</v>
      </c>
      <c r="H10" s="31" t="n">
        <v>0</v>
      </c>
      <c r="I10" s="43" t="s">
        <v>45</v>
      </c>
      <c r="J10" s="48"/>
      <c r="K10" s="6"/>
      <c r="L10" s="15" t="s">
        <v>64</v>
      </c>
      <c r="M10" s="53"/>
      <c r="N10" s="28" t="n">
        <v>915678000</v>
      </c>
      <c r="O10" s="31" t="n">
        <v>74307000</v>
      </c>
      <c r="P10" s="31" t="n">
        <v>604692000</v>
      </c>
      <c r="Q10" s="31" t="n">
        <v>71979444</v>
      </c>
      <c r="R10" s="31" t="n">
        <v>574177938</v>
      </c>
      <c r="S10" s="42" t="n">
        <f>IF(ISNUMBER(R10/N10*100), R10/N10*100, "-")</f>
        <v>62.7052236703295</v>
      </c>
      <c r="T10" s="4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20.1" customHeight="true">
      <c r="A11" s="6"/>
      <c r="B11" s="15" t="s">
        <v>11</v>
      </c>
      <c r="C11" s="23"/>
      <c r="D11" s="28" t="n">
        <v>2402535000</v>
      </c>
      <c r="E11" s="32" t="n">
        <v>204327000</v>
      </c>
      <c r="F11" s="31" t="n">
        <v>1400822000</v>
      </c>
      <c r="G11" s="31" t="n">
        <v>272779981</v>
      </c>
      <c r="H11" s="31" t="n">
        <v>1495563777</v>
      </c>
      <c r="I11" s="42" t="n">
        <f>IF(ISNUMBER(H11/D11*100), H11/D11*100, "-")</f>
        <v>62.2494064394483</v>
      </c>
      <c r="J11" s="49"/>
      <c r="K11" s="6"/>
      <c r="L11" s="15" t="s">
        <v>65</v>
      </c>
      <c r="M11" s="53"/>
      <c r="N11" s="28" t="n">
        <v>4880148000</v>
      </c>
      <c r="O11" s="31" t="n">
        <v>480538000</v>
      </c>
      <c r="P11" s="31" t="n">
        <v>2421159000</v>
      </c>
      <c r="Q11" s="31" t="n">
        <v>328355321</v>
      </c>
      <c r="R11" s="31" t="n">
        <v>1296914611</v>
      </c>
      <c r="S11" s="42" t="n">
        <f>IF(ISNUMBER(R11/N11*100), R11/N11*100, "-")</f>
        <v>26.5753131052583</v>
      </c>
      <c r="T11" s="49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20.1" customHeight="true">
      <c r="A12" s="6"/>
      <c r="B12" s="15" t="s">
        <v>12</v>
      </c>
      <c r="C12" s="23"/>
      <c r="D12" s="28" t="n">
        <v>5151192000</v>
      </c>
      <c r="E12" s="32" t="n">
        <v>267285000</v>
      </c>
      <c r="F12" s="31" t="n">
        <v>1827310000</v>
      </c>
      <c r="G12" s="31" t="n">
        <v>408389009</v>
      </c>
      <c r="H12" s="31" t="n">
        <v>2302266640</v>
      </c>
      <c r="I12" s="42" t="n">
        <f>IF(ISNUMBER(H12/D12*100), H12/D12*100, "-")</f>
        <v>44.6938619255504</v>
      </c>
      <c r="J12" s="49"/>
      <c r="K12" s="6"/>
      <c r="L12" s="15" t="s">
        <v>66</v>
      </c>
      <c r="M12" s="53"/>
      <c r="N12" s="28" t="n">
        <v>3155725000</v>
      </c>
      <c r="O12" s="31" t="n">
        <v>99858000</v>
      </c>
      <c r="P12" s="31" t="n">
        <v>2514314000</v>
      </c>
      <c r="Q12" s="31" t="n">
        <v>84006804</v>
      </c>
      <c r="R12" s="31" t="n">
        <v>672643746</v>
      </c>
      <c r="S12" s="42" t="n">
        <f>IF(ISNUMBER(R12/N12*100), R12/N12*100, "-")</f>
        <v>21.3150304922007</v>
      </c>
      <c r="T12" s="49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20.1" customHeight="true">
      <c r="A13" s="6"/>
      <c r="B13" s="15" t="s">
        <v>13</v>
      </c>
      <c r="C13" s="23"/>
      <c r="D13" s="28" t="n">
        <v>0</v>
      </c>
      <c r="E13" s="32" t="n">
        <v>0</v>
      </c>
      <c r="F13" s="31" t="n">
        <v>0</v>
      </c>
      <c r="G13" s="31" t="n">
        <v>0</v>
      </c>
      <c r="H13" s="31" t="n">
        <v>0</v>
      </c>
      <c r="I13" s="43" t="s">
        <v>45</v>
      </c>
      <c r="J13" s="49"/>
      <c r="K13" s="6"/>
      <c r="L13" s="15" t="s">
        <v>67</v>
      </c>
      <c r="M13" s="53"/>
      <c r="N13" s="28" t="n">
        <v>348789000</v>
      </c>
      <c r="O13" s="31" t="n">
        <v>30145000</v>
      </c>
      <c r="P13" s="31" t="n">
        <v>115954000</v>
      </c>
      <c r="Q13" s="31" t="n">
        <v>19708098</v>
      </c>
      <c r="R13" s="31" t="n">
        <v>87401012</v>
      </c>
      <c r="S13" s="42" t="n">
        <f>IF(ISNUMBER(R13/N13*100), R13/N13*100, "-")</f>
        <v>25.0584198469562</v>
      </c>
      <c r="T13" s="49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20.1" customHeight="true">
      <c r="A14" s="6"/>
      <c r="B14" s="15" t="s">
        <v>14</v>
      </c>
      <c r="C14" s="23"/>
      <c r="D14" s="28" t="n">
        <v>671344000</v>
      </c>
      <c r="E14" s="32" t="n">
        <v>58772000</v>
      </c>
      <c r="F14" s="31" t="n">
        <v>471932500</v>
      </c>
      <c r="G14" s="31" t="n">
        <v>120872578</v>
      </c>
      <c r="H14" s="31" t="n">
        <v>683793028</v>
      </c>
      <c r="I14" s="42" t="n">
        <f>IF(ISNUMBER(H14/D14*100), H14/D14*100, "-")</f>
        <v>101.854344121643</v>
      </c>
      <c r="J14" s="49"/>
      <c r="K14" s="6"/>
      <c r="L14" s="15" t="s">
        <v>68</v>
      </c>
      <c r="M14" s="53"/>
      <c r="N14" s="28" t="n">
        <v>6577144000</v>
      </c>
      <c r="O14" s="31" t="n">
        <v>257568475</v>
      </c>
      <c r="P14" s="31" t="n">
        <v>2938166475</v>
      </c>
      <c r="Q14" s="31" t="n">
        <v>185696950</v>
      </c>
      <c r="R14" s="31" t="n">
        <v>2234450451</v>
      </c>
      <c r="S14" s="42" t="n">
        <f>IF(ISNUMBER(R14/N14*100), R14/N14*100, "-")</f>
        <v>33.9729592510062</v>
      </c>
      <c r="T14" s="49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20.1" customHeight="true">
      <c r="A15" s="6"/>
      <c r="B15" s="15" t="s">
        <v>15</v>
      </c>
      <c r="C15" s="22"/>
      <c r="D15" s="28" t="n">
        <v>15854785000</v>
      </c>
      <c r="E15" s="32" t="n">
        <v>0</v>
      </c>
      <c r="F15" s="31" t="n">
        <v>4785000</v>
      </c>
      <c r="G15" s="31" t="n">
        <v>0</v>
      </c>
      <c r="H15" s="31" t="n">
        <v>4785000</v>
      </c>
      <c r="I15" s="42" t="n">
        <f>IF(ISNUMBER(H15/D15*100), H15/D15*100, "-")</f>
        <v>0.0301801632756294</v>
      </c>
      <c r="J15" s="48"/>
      <c r="K15" s="11"/>
      <c r="L15" s="15" t="s">
        <v>69</v>
      </c>
      <c r="M15" s="54"/>
      <c r="N15" s="28" t="n">
        <v>0</v>
      </c>
      <c r="O15" s="31" t="n">
        <v>0</v>
      </c>
      <c r="P15" s="31" t="n">
        <v>0</v>
      </c>
      <c r="Q15" s="31" t="n">
        <v>0</v>
      </c>
      <c r="R15" s="31" t="n">
        <v>0</v>
      </c>
      <c r="S15" s="43" t="s">
        <v>45</v>
      </c>
      <c r="T15" s="4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20.1" customHeight="true">
      <c r="A16" s="6"/>
      <c r="B16" s="15" t="s">
        <v>16</v>
      </c>
      <c r="C16" s="22"/>
      <c r="D16" s="28" t="n">
        <v>51021153000</v>
      </c>
      <c r="E16" s="32" t="n">
        <v>4068109000</v>
      </c>
      <c r="F16" s="31" t="n">
        <v>33100125000</v>
      </c>
      <c r="G16" s="31" t="n">
        <v>5479339511</v>
      </c>
      <c r="H16" s="31" t="n">
        <v>30091269729</v>
      </c>
      <c r="I16" s="42" t="n">
        <f>IF(ISNUMBER(H16/D16*100), H16/D16*100, "-")</f>
        <v>58.9780276604098</v>
      </c>
      <c r="J16" s="48"/>
      <c r="K16" s="11"/>
      <c r="L16" s="15" t="s">
        <v>70</v>
      </c>
      <c r="M16" s="53"/>
      <c r="N16" s="28" t="n">
        <v>350453000</v>
      </c>
      <c r="O16" s="31" t="n">
        <v>0</v>
      </c>
      <c r="P16" s="31" t="n">
        <v>0</v>
      </c>
      <c r="Q16" s="31" t="n">
        <v>0</v>
      </c>
      <c r="R16" s="31" t="n">
        <v>0</v>
      </c>
      <c r="S16" s="64" t="n">
        <f>IF(ISNUMBER(R16/N16*100), R16/N16*100, "-")</f>
        <v>0</v>
      </c>
      <c r="T16" s="4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20.1" customHeight="true">
      <c r="A17" s="6"/>
      <c r="B17" s="15" t="s">
        <v>17</v>
      </c>
      <c r="C17" s="22"/>
      <c r="D17" s="28" t="n">
        <v>535708000</v>
      </c>
      <c r="E17" s="32" t="n">
        <v>86439000</v>
      </c>
      <c r="F17" s="31" t="n">
        <v>245530000</v>
      </c>
      <c r="G17" s="31" t="n">
        <v>49415669</v>
      </c>
      <c r="H17" s="31" t="n">
        <v>264439751</v>
      </c>
      <c r="I17" s="42" t="n">
        <f>IF(ISNUMBER(H17/D17*100), H17/D17*100, "-")</f>
        <v>49.3626660419482</v>
      </c>
      <c r="J17" s="48"/>
      <c r="K17" s="6" t="s">
        <v>51</v>
      </c>
      <c r="L17" s="15"/>
      <c r="M17" s="22"/>
      <c r="N17" s="28" t="n">
        <f>N18-N19+N20</f>
        <v>9449924000</v>
      </c>
      <c r="O17" s="31" t="n">
        <f>O18-O19+O20</f>
        <v>0</v>
      </c>
      <c r="P17" s="31" t="n">
        <f>P18-P19+P20</f>
        <v>0</v>
      </c>
      <c r="Q17" s="61" t="n">
        <f>Q18-Q19+Q20</f>
        <v>-2500000000</v>
      </c>
      <c r="R17" s="61" t="n">
        <f>R18-R19+R20</f>
        <v>-12000000000</v>
      </c>
      <c r="S17" s="65" t="n">
        <f>IF(ISNUMBER(R17/N17*100), R17/N17*100, "-")</f>
        <v>-126.985148240346</v>
      </c>
      <c r="T17" s="4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20.1" customHeight="true">
      <c r="A18" s="6"/>
      <c r="B18" s="15" t="s">
        <v>18</v>
      </c>
      <c r="C18" s="22"/>
      <c r="D18" s="28" t="n">
        <v>5127465000</v>
      </c>
      <c r="E18" s="32" t="n">
        <v>479232000</v>
      </c>
      <c r="F18" s="31" t="n">
        <v>2204304000</v>
      </c>
      <c r="G18" s="31" t="n">
        <v>453631611</v>
      </c>
      <c r="H18" s="31" t="n">
        <v>2366823764</v>
      </c>
      <c r="I18" s="42" t="n">
        <f>IF(ISNUMBER(H18/D18*100), H18/D18*100, "-")</f>
        <v>46.1597254003684</v>
      </c>
      <c r="J18" s="48"/>
      <c r="K18" s="11"/>
      <c r="L18" s="15" t="s">
        <v>71</v>
      </c>
      <c r="M18" s="22"/>
      <c r="N18" s="28" t="n">
        <v>117449924000</v>
      </c>
      <c r="O18" s="31" t="n">
        <v>0</v>
      </c>
      <c r="P18" s="31" t="n">
        <v>0</v>
      </c>
      <c r="Q18" s="31" t="n">
        <v>14900000000</v>
      </c>
      <c r="R18" s="31" t="n">
        <v>49900000000</v>
      </c>
      <c r="S18" s="42" t="n">
        <f>IF(ISNUMBER(R18/N18*100), R18/N18*100, "-")</f>
        <v>42.486191817374</v>
      </c>
      <c r="T18" s="4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20.1" customHeight="true">
      <c r="A19" s="6" t="s">
        <v>6</v>
      </c>
      <c r="B19" s="15"/>
      <c r="C19" s="22"/>
      <c r="D19" s="28" t="n">
        <f>SUM(D20:D37, N7:N16)</f>
        <v>177221485000</v>
      </c>
      <c r="E19" s="32" t="n">
        <f>SUM(E20:E37, O7:O16)</f>
        <v>14689652475</v>
      </c>
      <c r="F19" s="32" t="n">
        <f>SUM(F20:F37, P7:P16)</f>
        <v>110531952475</v>
      </c>
      <c r="G19" s="32" t="n">
        <f>SUM(G20:G37, Q7:Q16)</f>
        <v>10771345586</v>
      </c>
      <c r="H19" s="32" t="n">
        <f>SUM(H20:H37, R7:R16)</f>
        <v>84466180473</v>
      </c>
      <c r="I19" s="42" t="n">
        <f>IF(ISNUMBER(H19/D19*100), H19/D19*100, "-")</f>
        <v>47.6613659303216</v>
      </c>
      <c r="J19" s="48"/>
      <c r="K19" s="6"/>
      <c r="L19" s="15" t="s">
        <v>72</v>
      </c>
      <c r="M19" s="22"/>
      <c r="N19" s="28" t="n">
        <v>108000000000</v>
      </c>
      <c r="O19" s="31" t="n">
        <v>0</v>
      </c>
      <c r="P19" s="31" t="n">
        <v>0</v>
      </c>
      <c r="Q19" s="31" t="n">
        <v>17400000000</v>
      </c>
      <c r="R19" s="31" t="n">
        <v>61900000000</v>
      </c>
      <c r="S19" s="42" t="n">
        <f>IF(ISNUMBER(R19/N19*100), R19/N19*100, "-")</f>
        <v>57.3148148148148</v>
      </c>
      <c r="T19" s="4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20.1" customHeight="true">
      <c r="A20" s="6"/>
      <c r="B20" s="15" t="s">
        <v>19</v>
      </c>
      <c r="C20" s="23"/>
      <c r="D20" s="28" t="n">
        <v>832400000</v>
      </c>
      <c r="E20" s="31" t="n">
        <v>80490000</v>
      </c>
      <c r="F20" s="31" t="n">
        <v>592793000</v>
      </c>
      <c r="G20" s="31" t="n">
        <v>52671321</v>
      </c>
      <c r="H20" s="31" t="n">
        <v>440870741</v>
      </c>
      <c r="I20" s="42" t="n">
        <f>IF(ISNUMBER(H20/D20*100), H20/D20*100, "-")</f>
        <v>52.9638083853916</v>
      </c>
      <c r="J20" s="49"/>
      <c r="K20" s="6"/>
      <c r="L20" s="15" t="s">
        <v>73</v>
      </c>
      <c r="M20" s="23"/>
      <c r="N20" s="28" t="n">
        <v>0</v>
      </c>
      <c r="O20" s="31" t="n">
        <v>0</v>
      </c>
      <c r="P20" s="31" t="n">
        <v>0</v>
      </c>
      <c r="Q20" s="31" t="n">
        <v>0</v>
      </c>
      <c r="R20" s="31" t="n">
        <v>0</v>
      </c>
      <c r="S20" s="43" t="s">
        <v>45</v>
      </c>
      <c r="T20" s="49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20.1" customHeight="true">
      <c r="A21" s="6"/>
      <c r="B21" s="9" t="s">
        <v>20</v>
      </c>
      <c r="C21" s="22"/>
      <c r="D21" s="28" t="n">
        <v>8525049000</v>
      </c>
      <c r="E21" s="31" t="n">
        <v>595413000</v>
      </c>
      <c r="F21" s="31" t="n">
        <v>4999586000</v>
      </c>
      <c r="G21" s="31" t="n">
        <v>480991916</v>
      </c>
      <c r="H21" s="31" t="n">
        <v>3695887995</v>
      </c>
      <c r="I21" s="42" t="n">
        <f>IF(ISNUMBER(H21/D21*100), H21/D21*100, "-")</f>
        <v>43.3532756820518</v>
      </c>
      <c r="J21" s="48"/>
      <c r="K21" s="6" t="s">
        <v>52</v>
      </c>
      <c r="L21" s="18"/>
      <c r="M21" s="22"/>
      <c r="N21" s="28" t="n">
        <f>D8-D19-N19+N18+N20</f>
        <v>0</v>
      </c>
      <c r="O21" s="61" t="n">
        <f>E8-E19-O19+O18+O20</f>
        <v>-3847872475</v>
      </c>
      <c r="P21" s="61" t="n">
        <f>F8-F19-P19+P18+P20</f>
        <v>-15075401975</v>
      </c>
      <c r="Q21" s="61" t="n">
        <f>G8-G19-Q19+Q18+Q20</f>
        <v>-577611067</v>
      </c>
      <c r="R21" s="61" t="n">
        <f>H8-H19-R19+R18+R20</f>
        <v>-4919480885</v>
      </c>
      <c r="S21" s="43" t="s">
        <v>45</v>
      </c>
      <c r="T21" s="4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20.1" customHeight="true">
      <c r="A22" s="6"/>
      <c r="B22" s="15" t="s">
        <v>21</v>
      </c>
      <c r="C22" s="22"/>
      <c r="D22" s="28" t="n">
        <v>2025585000</v>
      </c>
      <c r="E22" s="31" t="n">
        <v>245790000</v>
      </c>
      <c r="F22" s="31" t="n">
        <v>1338489000</v>
      </c>
      <c r="G22" s="31" t="n">
        <v>96343213</v>
      </c>
      <c r="H22" s="31" t="n">
        <v>907455911</v>
      </c>
      <c r="I22" s="42" t="n">
        <f>IF(ISNUMBER(H22/D22*100), H22/D22*100, "-")</f>
        <v>44.799695446007</v>
      </c>
      <c r="J22" s="48"/>
      <c r="K22" s="6" t="s">
        <v>53</v>
      </c>
      <c r="L22" s="15"/>
      <c r="M22" s="22"/>
      <c r="N22" s="56"/>
      <c r="O22" s="48"/>
      <c r="P22" s="48"/>
      <c r="Q22" s="48"/>
      <c r="R22" s="48"/>
      <c r="S22" s="48"/>
      <c r="T22" s="4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20.1" customHeight="true">
      <c r="A23" s="6"/>
      <c r="B23" s="15" t="s">
        <v>22</v>
      </c>
      <c r="C23" s="22"/>
      <c r="D23" s="28" t="n">
        <v>2395535000</v>
      </c>
      <c r="E23" s="31" t="n">
        <v>234652000</v>
      </c>
      <c r="F23" s="31" t="n">
        <v>1492666000</v>
      </c>
      <c r="G23" s="31" t="n">
        <v>493254835</v>
      </c>
      <c r="H23" s="31" t="n">
        <v>1277309600</v>
      </c>
      <c r="I23" s="42" t="n">
        <f>IF(ISNUMBER(H23/D23*100), H23/D23*100, "-")</f>
        <v>53.3204315528682</v>
      </c>
      <c r="J23" s="48"/>
      <c r="K23" s="6" t="s">
        <v>54</v>
      </c>
      <c r="L23" s="15"/>
      <c r="M23" s="22"/>
      <c r="N23" s="57" t="n">
        <v>0</v>
      </c>
      <c r="O23" s="62" t="n">
        <v>0</v>
      </c>
      <c r="P23" s="62" t="n">
        <v>0</v>
      </c>
      <c r="Q23" s="62" t="n">
        <v>0</v>
      </c>
      <c r="R23" s="62" t="n">
        <v>0</v>
      </c>
      <c r="S23" s="43" t="s">
        <v>45</v>
      </c>
      <c r="T23" s="4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20.1" customHeight="true">
      <c r="A24" s="6"/>
      <c r="B24" s="15" t="s">
        <v>23</v>
      </c>
      <c r="C24" s="22"/>
      <c r="D24" s="28" t="n">
        <v>64096688000</v>
      </c>
      <c r="E24" s="31" t="n">
        <v>5432070000</v>
      </c>
      <c r="F24" s="31" t="n">
        <v>44476275000</v>
      </c>
      <c r="G24" s="31" t="n">
        <v>3513786618</v>
      </c>
      <c r="H24" s="31" t="n">
        <v>39717355448</v>
      </c>
      <c r="I24" s="42" t="n">
        <f>IF(ISNUMBER(H24/D24*100), H24/D24*100, "-")</f>
        <v>61.964754634436</v>
      </c>
      <c r="J24" s="48"/>
      <c r="K24" s="6" t="s">
        <v>55</v>
      </c>
      <c r="L24" s="15"/>
      <c r="M24" s="22"/>
      <c r="N24" s="57" t="n">
        <v>0</v>
      </c>
      <c r="O24" s="62" t="n">
        <v>0</v>
      </c>
      <c r="P24" s="62" t="n">
        <v>0</v>
      </c>
      <c r="Q24" s="62" t="n">
        <v>0</v>
      </c>
      <c r="R24" s="62" t="n">
        <v>0</v>
      </c>
      <c r="S24" s="43" t="s">
        <v>45</v>
      </c>
      <c r="T24" s="4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20.1" customHeight="true">
      <c r="A25" s="6"/>
      <c r="B25" s="15" t="s">
        <v>24</v>
      </c>
      <c r="C25" s="22"/>
      <c r="D25" s="28" t="n">
        <v>1166327000</v>
      </c>
      <c r="E25" s="31" t="n">
        <v>59644000</v>
      </c>
      <c r="F25" s="31" t="n">
        <v>524318000</v>
      </c>
      <c r="G25" s="31" t="n">
        <v>50955515</v>
      </c>
      <c r="H25" s="31" t="n">
        <v>259144346</v>
      </c>
      <c r="I25" s="42" t="n">
        <f>IF(ISNUMBER(H25/D25*100), H25/D25*100, "-")</f>
        <v>22.2188413712449</v>
      </c>
      <c r="J25" s="48"/>
      <c r="K25" s="6" t="s">
        <v>51</v>
      </c>
      <c r="L25" s="15"/>
      <c r="M25" s="22"/>
      <c r="N25" s="56"/>
      <c r="O25" s="48"/>
      <c r="P25" s="48"/>
      <c r="Q25" s="48"/>
      <c r="R25" s="48"/>
      <c r="S25" s="48"/>
      <c r="T25" s="4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20.1" customHeight="true">
      <c r="A26" s="6"/>
      <c r="B26" s="15" t="s">
        <v>25</v>
      </c>
      <c r="C26" s="23"/>
      <c r="D26" s="28" t="n">
        <v>12277991000</v>
      </c>
      <c r="E26" s="31" t="n">
        <v>1041880000</v>
      </c>
      <c r="F26" s="31" t="n">
        <v>5734102000</v>
      </c>
      <c r="G26" s="31" t="n">
        <v>687457213</v>
      </c>
      <c r="H26" s="31" t="n">
        <v>2427944672</v>
      </c>
      <c r="I26" s="42" t="n">
        <f>IF(ISNUMBER(H26/D26*100), H26/D26*100, "-")</f>
        <v>19.7747715566822</v>
      </c>
      <c r="J26" s="49"/>
      <c r="K26" s="6"/>
      <c r="L26" s="15" t="s">
        <v>71</v>
      </c>
      <c r="M26" s="23"/>
      <c r="N26" s="28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3" t="s">
        <v>45</v>
      </c>
      <c r="T26" s="49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20.1" customHeight="true">
      <c r="A27" s="6"/>
      <c r="B27" s="15" t="s">
        <v>26</v>
      </c>
      <c r="C27" s="23"/>
      <c r="D27" s="28" t="n">
        <v>6764629000</v>
      </c>
      <c r="E27" s="31" t="n">
        <v>774139000</v>
      </c>
      <c r="F27" s="31" t="n">
        <v>4164654000</v>
      </c>
      <c r="G27" s="31" t="n">
        <v>300293784</v>
      </c>
      <c r="H27" s="31" t="n">
        <v>1136432745</v>
      </c>
      <c r="I27" s="42" t="n">
        <f>IF(ISNUMBER(H27/D27*100), H27/D27*100, "-")</f>
        <v>16.7996315097251</v>
      </c>
      <c r="J27" s="49"/>
      <c r="K27" s="6" t="s">
        <v>56</v>
      </c>
      <c r="L27" s="15"/>
      <c r="M27" s="23"/>
      <c r="N27" s="28" t="n">
        <v>0</v>
      </c>
      <c r="O27" s="31" t="n">
        <v>0</v>
      </c>
      <c r="P27" s="31" t="n">
        <v>0</v>
      </c>
      <c r="Q27" s="31" t="n">
        <v>0</v>
      </c>
      <c r="R27" s="31" t="n">
        <v>0</v>
      </c>
      <c r="S27" s="43" t="s">
        <v>45</v>
      </c>
      <c r="T27" s="49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20.1" customHeight="true">
      <c r="A28" s="6"/>
      <c r="B28" s="15" t="s">
        <v>27</v>
      </c>
      <c r="C28" s="23"/>
      <c r="D28" s="28" t="n">
        <v>1422895000</v>
      </c>
      <c r="E28" s="31" t="n">
        <v>121226000</v>
      </c>
      <c r="F28" s="31" t="n">
        <v>814081000</v>
      </c>
      <c r="G28" s="31" t="n">
        <v>42858569</v>
      </c>
      <c r="H28" s="31" t="n">
        <v>491336314</v>
      </c>
      <c r="I28" s="42" t="n">
        <f>IF(ISNUMBER(H28/D28*100), H28/D28*100, "-")</f>
        <v>34.5307499147864</v>
      </c>
      <c r="J28" s="49"/>
      <c r="K28" s="6" t="s">
        <v>57</v>
      </c>
      <c r="L28" s="15"/>
      <c r="M28" s="23"/>
      <c r="N28" s="58"/>
      <c r="O28" s="49"/>
      <c r="P28" s="49"/>
      <c r="Q28" s="49"/>
      <c r="R28" s="49"/>
      <c r="S28" s="49"/>
      <c r="T28" s="49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9.8" customHeight="true">
      <c r="A29" s="6"/>
      <c r="B29" s="15" t="s">
        <v>28</v>
      </c>
      <c r="C29" s="22"/>
      <c r="D29" s="28" t="n">
        <v>3114303000</v>
      </c>
      <c r="E29" s="31" t="n">
        <v>185255000</v>
      </c>
      <c r="F29" s="31" t="n">
        <v>1508698000</v>
      </c>
      <c r="G29" s="31" t="n">
        <v>209710787</v>
      </c>
      <c r="H29" s="31" t="n">
        <v>1268707779</v>
      </c>
      <c r="I29" s="42" t="n">
        <f>IF(ISNUMBER(H29/D29*100), H29/D29*100, "-")</f>
        <v>40.7380970637732</v>
      </c>
      <c r="J29" s="48"/>
      <c r="K29" s="6" t="s">
        <v>54</v>
      </c>
      <c r="L29" s="15"/>
      <c r="M29" s="22"/>
      <c r="N29" s="57" t="n">
        <v>26890431732</v>
      </c>
      <c r="O29" s="62" t="n">
        <v>329613747</v>
      </c>
      <c r="P29" s="62" t="n">
        <v>12063275215</v>
      </c>
      <c r="Q29" s="62" t="n">
        <v>291991661</v>
      </c>
      <c r="R29" s="62" t="n">
        <v>11595521892</v>
      </c>
      <c r="S29" s="42" t="n">
        <f>IF(ISNUMBER(R29/N29*100), R29/N29*100, "-")</f>
        <v>43.1213675093255</v>
      </c>
      <c r="T29" s="4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20.1" customHeight="true">
      <c r="A30" s="6"/>
      <c r="B30" s="15" t="s">
        <v>29</v>
      </c>
      <c r="C30" s="22"/>
      <c r="D30" s="28" t="n">
        <v>802735000</v>
      </c>
      <c r="E30" s="31" t="n">
        <v>58114000</v>
      </c>
      <c r="F30" s="31" t="n">
        <v>348287000</v>
      </c>
      <c r="G30" s="31" t="n">
        <v>16818498</v>
      </c>
      <c r="H30" s="31" t="n">
        <v>225044389</v>
      </c>
      <c r="I30" s="42" t="n">
        <f>IF(ISNUMBER(H30/D30*100), H30/D30*100, "-")</f>
        <v>28.0347049773587</v>
      </c>
      <c r="J30" s="48"/>
      <c r="K30" s="6" t="s">
        <v>55</v>
      </c>
      <c r="L30" s="15"/>
      <c r="M30" s="22"/>
      <c r="N30" s="57" t="n">
        <v>21937678932</v>
      </c>
      <c r="O30" s="62" t="n">
        <v>1481960166</v>
      </c>
      <c r="P30" s="62" t="n">
        <v>15138456942</v>
      </c>
      <c r="Q30" s="62" t="n">
        <v>1309344739</v>
      </c>
      <c r="R30" s="62" t="n">
        <v>5278268706</v>
      </c>
      <c r="S30" s="42" t="n">
        <f>IF(ISNUMBER(R30/N30*100), R30/N30*100, "-")</f>
        <v>24.0602878835131</v>
      </c>
      <c r="T30" s="4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20.1" customHeight="true">
      <c r="A31" s="6"/>
      <c r="B31" s="15" t="s">
        <v>30</v>
      </c>
      <c r="C31" s="22"/>
      <c r="D31" s="28" t="n">
        <v>20605834000</v>
      </c>
      <c r="E31" s="31" t="n">
        <v>1704133000</v>
      </c>
      <c r="F31" s="31" t="n">
        <v>12643764000</v>
      </c>
      <c r="G31" s="31" t="n">
        <v>1607011842</v>
      </c>
      <c r="H31" s="31" t="n">
        <v>9029569455</v>
      </c>
      <c r="I31" s="42" t="n">
        <f>IF(ISNUMBER(H31/D31*100), H31/D31*100, "-")</f>
        <v>43.8204513100513</v>
      </c>
      <c r="J31" s="48"/>
      <c r="K31" s="6" t="s">
        <v>51</v>
      </c>
      <c r="L31" s="15"/>
      <c r="M31" s="22"/>
      <c r="N31" s="56"/>
      <c r="O31" s="48"/>
      <c r="P31" s="48"/>
      <c r="Q31" s="48"/>
      <c r="R31" s="48"/>
      <c r="S31" s="48"/>
      <c r="T31" s="4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20.1" customHeight="true">
      <c r="A32" s="6"/>
      <c r="B32" s="15" t="s">
        <v>31</v>
      </c>
      <c r="C32" s="23"/>
      <c r="D32" s="28" t="n">
        <v>526791000</v>
      </c>
      <c r="E32" s="31" t="n">
        <v>50391000</v>
      </c>
      <c r="F32" s="31" t="n">
        <v>337696000</v>
      </c>
      <c r="G32" s="31" t="n">
        <v>38579179</v>
      </c>
      <c r="H32" s="31" t="n">
        <v>258439759</v>
      </c>
      <c r="I32" s="42" t="n">
        <f>IF(ISNUMBER(H32/D32*100), H32/D32*100, "-")</f>
        <v>49.0592586054052</v>
      </c>
      <c r="J32" s="49"/>
      <c r="K32" s="6"/>
      <c r="L32" s="15" t="s">
        <v>71</v>
      </c>
      <c r="M32" s="23"/>
      <c r="N32" s="28" t="n">
        <v>17067895877</v>
      </c>
      <c r="O32" s="31" t="n">
        <v>0</v>
      </c>
      <c r="P32" s="31" t="n">
        <v>0</v>
      </c>
      <c r="Q32" s="31" t="n">
        <v>0</v>
      </c>
      <c r="R32" s="31" t="n">
        <v>0</v>
      </c>
      <c r="S32" s="62" t="n">
        <f>IF(ISNUMBER(R32/N32*100), R32/N32*100, "-")</f>
        <v>0</v>
      </c>
      <c r="T32" s="49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20.1" customHeight="true">
      <c r="A33" s="6"/>
      <c r="B33" s="15" t="s">
        <v>32</v>
      </c>
      <c r="C33" s="22"/>
      <c r="D33" s="28" t="n">
        <v>11581034000</v>
      </c>
      <c r="E33" s="31" t="n">
        <v>863579000</v>
      </c>
      <c r="F33" s="31" t="n">
        <v>8125910000</v>
      </c>
      <c r="G33" s="31" t="n">
        <v>878316519</v>
      </c>
      <c r="H33" s="31" t="n">
        <v>7259900309</v>
      </c>
      <c r="I33" s="42" t="n">
        <f>IF(ISNUMBER(H33/D33*100), H33/D33*100, "-")</f>
        <v>62.6878421132344</v>
      </c>
      <c r="J33" s="48"/>
      <c r="K33" s="11"/>
      <c r="L33" s="18"/>
      <c r="M33" s="22"/>
      <c r="N33" s="56"/>
      <c r="O33" s="48"/>
      <c r="P33" s="48"/>
      <c r="Q33" s="48"/>
      <c r="R33" s="48"/>
      <c r="S33" s="48"/>
      <c r="T33" s="4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20.1" customHeight="true">
      <c r="A34" s="6"/>
      <c r="B34" s="15" t="s">
        <v>33</v>
      </c>
      <c r="C34" s="22"/>
      <c r="D34" s="28" t="n">
        <v>3532943000</v>
      </c>
      <c r="E34" s="31" t="n">
        <v>269778000</v>
      </c>
      <c r="F34" s="31" t="n">
        <v>2332654000</v>
      </c>
      <c r="G34" s="31" t="n">
        <v>222732010</v>
      </c>
      <c r="H34" s="31" t="n">
        <v>1961048588</v>
      </c>
      <c r="I34" s="42" t="n">
        <f>IF(ISNUMBER(H34/D34*100), H34/D34*100, "-")</f>
        <v>55.5075071406473</v>
      </c>
      <c r="J34" s="48"/>
      <c r="K34" s="11"/>
      <c r="L34" s="18"/>
      <c r="M34" s="22"/>
      <c r="N34" s="56"/>
      <c r="O34" s="48"/>
      <c r="P34" s="48"/>
      <c r="Q34" s="48"/>
      <c r="R34" s="48"/>
      <c r="S34" s="48"/>
      <c r="T34" s="4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20.1" customHeight="true">
      <c r="A35" s="6"/>
      <c r="B35" s="15" t="s">
        <v>34</v>
      </c>
      <c r="C35" s="22"/>
      <c r="D35" s="28" t="n">
        <v>10884067000</v>
      </c>
      <c r="E35" s="31" t="n">
        <v>1240836000</v>
      </c>
      <c r="F35" s="31" t="n">
        <v>6621030000</v>
      </c>
      <c r="G35" s="31" t="n">
        <v>791022529</v>
      </c>
      <c r="H35" s="31" t="n">
        <v>4484893575</v>
      </c>
      <c r="I35" s="42" t="n">
        <f>IF(ISNUMBER(H35/D35*100), H35/D35*100, "-")</f>
        <v>41.2060452678213</v>
      </c>
      <c r="J35" s="48"/>
      <c r="K35" s="6"/>
      <c r="L35" s="15"/>
      <c r="M35" s="22"/>
      <c r="N35" s="56"/>
      <c r="O35" s="48"/>
      <c r="P35" s="48"/>
      <c r="Q35" s="48"/>
      <c r="R35" s="48"/>
      <c r="S35" s="48"/>
      <c r="T35" s="4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20.1" customHeight="true">
      <c r="A36" s="6"/>
      <c r="B36" s="15" t="s">
        <v>35</v>
      </c>
      <c r="C36" s="22"/>
      <c r="D36" s="28" t="n">
        <v>6780304000</v>
      </c>
      <c r="E36" s="31" t="n">
        <v>484369000</v>
      </c>
      <c r="F36" s="31" t="n">
        <v>3832504000</v>
      </c>
      <c r="G36" s="31" t="n">
        <v>385931614</v>
      </c>
      <c r="H36" s="31" t="n">
        <v>3098368607</v>
      </c>
      <c r="I36" s="42" t="n">
        <f>IF(ISNUMBER(H36/D36*100), H36/D36*100, "-")</f>
        <v>45.6966030874132</v>
      </c>
      <c r="J36" s="48"/>
      <c r="K36" s="6"/>
      <c r="L36" s="15"/>
      <c r="M36" s="22"/>
      <c r="N36" s="56"/>
      <c r="O36" s="48"/>
      <c r="P36" s="48"/>
      <c r="Q36" s="48"/>
      <c r="R36" s="48"/>
      <c r="S36" s="48"/>
      <c r="T36" s="4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20.1" customHeight="true">
      <c r="A37" s="7"/>
      <c r="B37" s="16" t="s">
        <v>36</v>
      </c>
      <c r="C37" s="24"/>
      <c r="D37" s="29" t="n">
        <v>1734105000</v>
      </c>
      <c r="E37" s="33" t="n">
        <v>162747000</v>
      </c>
      <c r="F37" s="33" t="n">
        <v>894002000</v>
      </c>
      <c r="G37" s="33" t="n">
        <v>101219834</v>
      </c>
      <c r="H37" s="33" t="n">
        <v>675893549</v>
      </c>
      <c r="I37" s="44" t="n">
        <f>IF(ISNUMBER(H37/D37*100), H37/D37*100, "-")</f>
        <v>38.9765065552547</v>
      </c>
      <c r="J37" s="50"/>
      <c r="K37" s="7"/>
      <c r="L37" s="16"/>
      <c r="M37" s="24"/>
      <c r="N37" s="59"/>
      <c r="O37" s="50"/>
      <c r="P37" s="50"/>
      <c r="Q37" s="50"/>
      <c r="R37" s="50"/>
      <c r="S37" s="50"/>
      <c r="T37" s="50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8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77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8" customHeight="true">
      <c r="A39" s="8"/>
      <c r="B39" s="18"/>
      <c r="C39" s="18"/>
      <c r="D39" s="8"/>
      <c r="E39" s="8"/>
      <c r="F39" s="35"/>
      <c r="G39" s="36"/>
      <c r="H39" s="8"/>
      <c r="I39" s="8"/>
      <c r="J39" s="18"/>
      <c r="K39" s="8" t="s">
        <v>58</v>
      </c>
      <c r="L39" s="18"/>
      <c r="M39" s="18"/>
      <c r="N39" s="8" t="s">
        <v>74</v>
      </c>
      <c r="O39" s="8"/>
      <c r="P39" s="35" t="s">
        <v>75</v>
      </c>
      <c r="Q39" s="36"/>
      <c r="R39" s="8" t="s">
        <v>78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8" customHeight="true">
      <c r="A40" s="8"/>
      <c r="B40" s="18"/>
      <c r="C40" s="18"/>
      <c r="D40" s="8"/>
      <c r="E40" s="8"/>
      <c r="F40" s="35"/>
      <c r="G40" s="37"/>
      <c r="H40" s="8"/>
      <c r="I40" s="8"/>
      <c r="J40" s="51"/>
      <c r="K40" s="8"/>
      <c r="L40" s="18"/>
      <c r="M40" s="18"/>
      <c r="N40" s="8"/>
      <c r="O40" s="8"/>
      <c r="P40" s="35" t="s">
        <v>76</v>
      </c>
      <c r="Q40" s="37"/>
      <c r="R40" s="8"/>
      <c r="S40" s="8"/>
      <c r="T40" s="51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8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8" customHeight="true">
      <c r="A42" s="10"/>
      <c r="B42" s="18"/>
      <c r="C42" s="18"/>
      <c r="D42" s="18"/>
      <c r="E42" s="18"/>
      <c r="F42" s="18"/>
      <c r="G42" s="18"/>
      <c r="H42" s="40"/>
      <c r="I42" s="40"/>
      <c r="J42" s="40"/>
      <c r="K42" s="10" t="s">
        <v>60</v>
      </c>
      <c r="L42" s="18"/>
      <c r="M42" s="18"/>
      <c r="N42" s="18"/>
      <c r="O42" s="18"/>
      <c r="P42" s="18"/>
      <c r="Q42" s="18"/>
      <c r="R42" s="40"/>
      <c r="S42" s="40"/>
      <c r="T42" s="40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3.8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8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8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8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8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8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8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8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8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8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8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8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8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8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8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8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8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8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8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8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8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8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8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8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8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8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8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8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8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8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8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8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8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8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8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8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8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8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8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8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8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8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8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8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8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8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8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8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8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8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8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8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8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8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8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8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8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8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8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8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8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8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8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8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8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8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8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8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8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8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8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8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8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8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8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8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8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8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8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8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8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8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8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8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8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8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8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8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8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8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8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8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8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8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8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8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8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8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8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8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8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8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8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8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8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8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8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8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8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8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8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8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8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8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8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8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8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8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8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8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8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8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8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8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8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8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8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8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8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8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8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8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8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8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8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8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8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8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8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8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8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8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8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8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8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8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8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8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8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8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8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8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8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8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8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8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8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8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T5:T6"/>
    <mergeCell ref="H42:J42"/>
    <mergeCell ref="R42:T42"/>
    <mergeCell ref="H38:J38"/>
    <mergeCell ref="R38:T38"/>
    <mergeCell ref="K39:K40"/>
    <mergeCell ref="N39:N40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F2:H2"/>
    <mergeCell ref="P2:R2"/>
    <mergeCell ref="A3:J3"/>
    <mergeCell ref="K3:T3"/>
    <mergeCell ref="B4:I4"/>
    <mergeCell ref="L4:S4"/>
  </mergeCells>
  <dataValidations count="16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4:B4">
      <formula1>"='中華民國113年7月$0_3_1$2024'/7"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"='稅課收入$0_8_1$2700900001'"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"='工程受益費收入$0_9_1$2700900002'"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"='罰款及賠償收入$0_10_1$2700900003'"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"='規費收入$0_11_1$2700900004'"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"='信託管理收入$0_12_1$2700900005'"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"='財產收入$0_13_1$2700900006'"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"='營業盈餘及事業收入$0_14_1$2700900007'"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"='補助及協助收入$0_15_1$2700900012'"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"='捐獻及贈與收入$0_16_1$2700900009'"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"='其他收入$0_17_1$2700900011'"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"='市議會主管$0_19_1$2701100001'"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"='市政府主管$0_20_1$2701100002'"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"='民政局主管$0_21_1$2701100003'"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"='財政局主管$0_22_1$2701100004'"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"='教育局主管$0_23_1$2701100005'"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"='經濟發展局主管$0_24_1$2701100006'"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"='建設局主管$0_25_1$2701100007'"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"='交通局主管$0_26_1$2701100008'"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"='都市發展局主管$0_27_1$2701100009'"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"='農業局主管$0_28_1$2701100010'"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"='觀光旅遊局主管$0_29_1$2701100011'"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"='社會局主管$0_30_1$2701100012'"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"='勞工局主管$0_31_1$2701100013'"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"='警察局主管$0_32_1$2701100014'"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"='消防局主管$0_33_1$2701100015'"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"='衛生局主管$0_34_1$2701100016'"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"='環境保護局主管$0_35_1$2701100017'"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"='文化局主管$0_36_1$2701100018'"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"='年度總預算及特別預算收支執行狀況_總預算部分_歲入_全年度預算數依歲入來源科$0_4_3$2090104a001'"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"='年度總預算及特別預算收支執行狀況_總預算部分_歲出_全年度預算數依歲出機關主$0_18_3$2090104a004'"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"='年度總預算及特別預算收支執行狀況_總預算部分_歲入_分配數依歲入來源科目別分$0_4_4$2090104a002'"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"='年度總預算及特別預算收支執行狀況_總預算部分_歲出_分配數依歲出機關主管科目$0_18_4$2090104a005'"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"='本年度月累計$0_8_5$0027'"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"='本年度月累計$0_9_5$0027'"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"='本年度月累計$0_10_5$0027'"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"='本年度月累計$0_11_5$0027'"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"='本年度月累計$0_12_5$0027'"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"='本年度月累計$0_13_5$0027'"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"='本年度月累計$0_14_5$0027'"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"='本年度月累計$0_15_5$0027'"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"='本年度月累計$0_16_5$0027'"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"='本年度月累計$0_17_5$0027'"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"='本年度月累計$0_19_5$0027'"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"='本年度月累計$0_20_5$0027'"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"='本年度月累計$0_21_5$0027'"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"='本年度月累計$0_22_5$0027'"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"='本年度月累計$0_23_5$0027'"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"='本年度月累計$0_24_5$0027'"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"='本年度月累計$0_25_5$0027'"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"='本年度月累計$0_26_5$0027'"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"='本年度月累計$0_27_5$0027'"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"='本年度月累計$0_28_5$0027'"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"='本年度月累計$0_29_5$0027'"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"='本年度月累計$0_30_5$0027'"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"='本年度月累計$0_31_5$0027'"</formula1>
      <formula2>k-SmartTag-Mix</formula2>
    </dataValidation>
    <dataValidation type="decimal" errorStyle="warning" operator="equal" allowBlank="0" showInputMessage="1" showErrorMessage="1" errorTitle="" error="{2}" promptTitle="" prompt="" sqref="F33:F33">
      <formula1>"='本年度月累計$0_32_5$0027'"</formula1>
      <formula2>k-SmartTag-Mix</formula2>
    </dataValidation>
    <dataValidation type="decimal" errorStyle="warning" operator="equal" allowBlank="0" showInputMessage="1" showErrorMessage="1" errorTitle="" error="{2}" promptTitle="" prompt="" sqref="F34:F34">
      <formula1>"='本年度月累計$0_33_5$0027'"</formula1>
      <formula2>k-SmartTag-Mix</formula2>
    </dataValidation>
    <dataValidation type="decimal" errorStyle="warning" operator="equal" allowBlank="0" showInputMessage="1" showErrorMessage="1" errorTitle="" error="{2}" promptTitle="" prompt="" sqref="F35:F35">
      <formula1>"='本年度月累計$0_34_5$0027'"</formula1>
      <formula2>k-SmartTag-Mix</formula2>
    </dataValidation>
    <dataValidation type="decimal" errorStyle="warning" operator="equal" allowBlank="0" showInputMessage="1" showErrorMessage="1" errorTitle="" error="{2}" promptTitle="" prompt="" sqref="F36:F36">
      <formula1>"='本年度月累計$0_35_5$0027'"</formula1>
      <formula2>k-SmartTag-Mix</formula2>
    </dataValidation>
    <dataValidation type="decimal" errorStyle="warning" operator="equal" allowBlank="0" showInputMessage="1" showErrorMessage="1" errorTitle="" error="{2}" promptTitle="" prompt="" sqref="F37:F37">
      <formula1>"='本年度月累計$0_36_5$0027'"</formula1>
      <formula2>k-SmartTag-Mix</formula2>
    </dataValidation>
    <dataValidation type="decimal" errorStyle="warning" operator="equal" allowBlank="0" showInputMessage="1" showErrorMessage="1" errorTitle="" error="{2}" promptTitle="" prompt="" sqref="G5:G5">
      <formula1>"='年度總預算及特別預算收支執行狀況_總預算部分_歲入_實收實支數依歲入來源科目$0_4_6$2090104a003'"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"='年度總預算及特別預算收支執行狀況_總預算部分_歲出_實收實支數依歲出機關主管$0_18_6$2090104a006'"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"='本年度月累計$0_8_7$0027'"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"='本年度月累計$0_9_7$0027'"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"='本年度月累計$0_10_7$0027'"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"='本年度月累計$0_11_7$0027'"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"='本年度月累計$0_12_7$0027'"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"='本年度月累計$0_13_7$0027'"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"='本年度月累計$0_14_7$0027'"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"='本年度月累計$0_15_7$0027'"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"='本年度月累計$0_16_7$0027'"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"='本年度月累計$0_17_7$0027'"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"='本年度月累計$0_19_7$0027'"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"='本年度月累計$0_20_7$0027'"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"='本年度月累計$0_21_7$0027'"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"='本年度月累計$0_22_7$0027'"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"='本年度月累計$0_23_7$0027'"</formula1>
      <formula2>k-SmartTag-Mix</formula2>
    </dataValidation>
    <dataValidation type="decimal" errorStyle="warning" operator="equal" allowBlank="0" showInputMessage="1" showErrorMessage="1" errorTitle="" error="{2}" promptTitle="" prompt="" sqref="H25:H25">
      <formula1>"='本年度月累計$0_24_7$0027'"</formula1>
      <formula2>k-SmartTag-Mix</formula2>
    </dataValidation>
    <dataValidation type="decimal" errorStyle="warning" operator="equal" allowBlank="0" showInputMessage="1" showErrorMessage="1" errorTitle="" error="{2}" promptTitle="" prompt="" sqref="H26:H26">
      <formula1>"='本年度月累計$0_25_7$0027'"</formula1>
      <formula2>k-SmartTag-Mix</formula2>
    </dataValidation>
    <dataValidation type="decimal" errorStyle="warning" operator="equal" allowBlank="0" showInputMessage="1" showErrorMessage="1" errorTitle="" error="{2}" promptTitle="" prompt="" sqref="H27:H27">
      <formula1>"='本年度月累計$0_26_7$0027'"</formula1>
      <formula2>k-SmartTag-Mix</formula2>
    </dataValidation>
    <dataValidation type="decimal" errorStyle="warning" operator="equal" allowBlank="0" showInputMessage="1" showErrorMessage="1" errorTitle="" error="{2}" promptTitle="" prompt="" sqref="H28:H28">
      <formula1>"='本年度月累計$0_27_7$0027'"</formula1>
      <formula2>k-SmartTag-Mix</formula2>
    </dataValidation>
    <dataValidation type="decimal" errorStyle="warning" operator="equal" allowBlank="0" showInputMessage="1" showErrorMessage="1" errorTitle="" error="{2}" promptTitle="" prompt="" sqref="H29:H29">
      <formula1>"='本年度月累計$0_28_7$0027'"</formula1>
      <formula2>k-SmartTag-Mix</formula2>
    </dataValidation>
    <dataValidation type="decimal" errorStyle="warning" operator="equal" allowBlank="0" showInputMessage="1" showErrorMessage="1" errorTitle="" error="{2}" promptTitle="" prompt="" sqref="H30:H30">
      <formula1>"='本年度月累計$0_29_7$0027'"</formula1>
      <formula2>k-SmartTag-Mix</formula2>
    </dataValidation>
    <dataValidation type="decimal" errorStyle="warning" operator="equal" allowBlank="0" showInputMessage="1" showErrorMessage="1" errorTitle="" error="{2}" promptTitle="" prompt="" sqref="H31:H31">
      <formula1>"='本年度月累計$0_30_7$0027'"</formula1>
      <formula2>k-SmartTag-Mix</formula2>
    </dataValidation>
    <dataValidation type="decimal" errorStyle="warning" operator="equal" allowBlank="0" showInputMessage="1" showErrorMessage="1" errorTitle="" error="{2}" promptTitle="" prompt="" sqref="H32:H32">
      <formula1>"='本年度月累計$0_31_7$0027'"</formula1>
      <formula2>k-SmartTag-Mix</formula2>
    </dataValidation>
    <dataValidation type="decimal" errorStyle="warning" operator="equal" allowBlank="0" showInputMessage="1" showErrorMessage="1" errorTitle="" error="{2}" promptTitle="" prompt="" sqref="H33:H33">
      <formula1>"='本年度月累計$0_32_7$0027'"</formula1>
      <formula2>k-SmartTag-Mix</formula2>
    </dataValidation>
    <dataValidation type="decimal" errorStyle="warning" operator="equal" allowBlank="0" showInputMessage="1" showErrorMessage="1" errorTitle="" error="{2}" promptTitle="" prompt="" sqref="H34:H34">
      <formula1>"='本年度月累計$0_33_7$0027'"</formula1>
      <formula2>k-SmartTag-Mix</formula2>
    </dataValidation>
    <dataValidation type="decimal" errorStyle="warning" operator="equal" allowBlank="0" showInputMessage="1" showErrorMessage="1" errorTitle="" error="{2}" promptTitle="" prompt="" sqref="H35:H35">
      <formula1>"='本年度月累計$0_34_7$0027'"</formula1>
      <formula2>k-SmartTag-Mix</formula2>
    </dataValidation>
    <dataValidation type="decimal" errorStyle="warning" operator="equal" allowBlank="0" showInputMessage="1" showErrorMessage="1" errorTitle="" error="{2}" promptTitle="" prompt="" sqref="H36:H36">
      <formula1>"='本年度月累計$0_35_7$0027'"</formula1>
      <formula2>k-SmartTag-Mix</formula2>
    </dataValidation>
    <dataValidation type="decimal" errorStyle="warning" operator="equal" allowBlank="0" showInputMessage="1" showErrorMessage="1" errorTitle="" error="{2}" promptTitle="" prompt="" sqref="H37:H37">
      <formula1>"='本年度月累計$0_36_7$0027'"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"='年度總預算及特別預算收支執行狀況_總預算部分_融資調度_全年度預算數依融資調$0_16_10$2090104a007'"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23:K23">
      <formula1>"='特別預算部分_收入_全年度預算數$0_22_10$2090104a009'"</formula1>
      <formula2>k-SmartTag-statCourseNo</formula2>
    </dataValidation>
    <dataValidation type="decimal" errorStyle="warning" operator="equal" allowBlank="0" showInputMessage="1" showErrorMessage="1" errorTitle="" error="{2}" promptTitle="" prompt="" sqref="K24:K24">
      <formula1>"='特別預算部分_支出_全年度預算數$0_23_10$2090104a011'"</formula1>
      <formula2>k-SmartTag-statCourseNo</formula2>
    </dataValidation>
    <dataValidation type="decimal" errorStyle="warning" operator="equal" allowBlank="0" showInputMessage="1" showErrorMessage="1" errorTitle="" error="{2}" promptTitle="" prompt="" sqref="K25:K25">
      <formula1>"='年度總預算及特別預算收支執行狀況_特別預算部分_融資調度_全年度預算數依融資$0_24_10$2090104a013'"</formula1>
      <formula2>k-SmartTag-statCourseNo</formula2>
    </dataValidation>
    <dataValidation type="decimal" errorStyle="warning" operator="equal" allowBlank="0" showInputMessage="1" showErrorMessage="1" errorTitle="" error="{2}" promptTitle="" prompt="" sqref="K29:K29">
      <formula1>"='以前年度部分_收入_預算數$0_28_10$2090104a015'"</formula1>
      <formula2>k-SmartTag-statCourseNo</formula2>
    </dataValidation>
    <dataValidation type="decimal" errorStyle="warning" operator="equal" allowBlank="0" showInputMessage="1" showErrorMessage="1" errorTitle="" error="{2}" promptTitle="" prompt="" sqref="K30:K30">
      <formula1>"='以前年度部分_支出_預算數$0_29_10$2090104a017'"</formula1>
      <formula2>k-SmartTag-statCourseNo</formula2>
    </dataValidation>
    <dataValidation type="decimal" errorStyle="warning" operator="equal" allowBlank="0" showInputMessage="1" showErrorMessage="1" errorTitle="" error="{2}" promptTitle="" prompt="" sqref="K31:K31">
      <formula1>"='年度總預算及特別預算收支執行狀況_以前年度部分_融資調度_全年度預算數依融資$0_30_10$2090104a027'"</formula1>
      <formula2>k-SmartTag-statCourseNo</formula2>
    </dataValidation>
    <dataValidation type="decimal" errorStyle="warning" operator="equal" allowBlank="0" showInputMessage="1" showErrorMessage="1" errorTitle="" error="{2}" promptTitle="" prompt="" sqref="L4:L4">
      <formula1>"='中華民國113年7月$0_3_11$2024'/7"</formula1>
      <formula2>k-SmartTag-date</formula2>
    </dataValidation>
    <dataValidation type="decimal" errorStyle="warning" operator="equal" allowBlank="0" showInputMessage="1" showErrorMessage="1" errorTitle="" error="{2}" promptTitle="" prompt="" sqref="L6:L6">
      <formula1>"='年度總預算及特別預算收支執行狀況_總預算部分_歲出_全年度預算數依歲出機關主$0_5_11$2090104a004'"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"='地政局主管$0_6_11$2701100019'"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"='法制局主管$0_7_11$2701100020'"</formula1>
      <formula2>k-SmartTag-muti1</formula2>
    </dataValidation>
    <dataValidation type="decimal" errorStyle="warning" operator="equal" allowBlank="0" showInputMessage="1" showErrorMessage="1" errorTitle="" error="{2}" promptTitle="" prompt="" sqref="L9:L9">
      <formula1>"='新聞局主管$0_8_11$2701100021'"</formula1>
      <formula2>k-SmartTag-muti1</formula2>
    </dataValidation>
    <dataValidation type="decimal" errorStyle="warning" operator="equal" allowBlank="0" showInputMessage="1" showErrorMessage="1" errorTitle="" error="{2}" promptTitle="" prompt="" sqref="L10:L10">
      <formula1>"='地方稅務局主管$0_9_11$2701100022'"</formula1>
      <formula2>k-SmartTag-muti1</formula2>
    </dataValidation>
    <dataValidation type="decimal" errorStyle="warning" operator="equal" allowBlank="0" showInputMessage="1" showErrorMessage="1" errorTitle="" error="{2}" promptTitle="" prompt="" sqref="L11:L11">
      <formula1>"='水利局主管$0_10_11$2701100023'"</formula1>
      <formula2>k-SmartTag-muti1</formula2>
    </dataValidation>
    <dataValidation type="decimal" errorStyle="warning" operator="equal" allowBlank="0" showInputMessage="1" showErrorMessage="1" errorTitle="" error="{2}" promptTitle="" prompt="" sqref="L12:L12">
      <formula1>"='運動局主管$0_11_11$2701100027'"</formula1>
      <formula2>k-SmartTag-muti1</formula2>
    </dataValidation>
    <dataValidation type="decimal" errorStyle="warning" operator="equal" allowBlank="0" showInputMessage="1" showErrorMessage="1" errorTitle="" error="{2}" promptTitle="" prompt="" sqref="L13:L13">
      <formula1>"='數位治理局主管$0_12_11$2701100028'"</formula1>
      <formula2>k-SmartTag-muti1</formula2>
    </dataValidation>
    <dataValidation type="decimal" errorStyle="warning" operator="equal" allowBlank="0" showInputMessage="1" showErrorMessage="1" errorTitle="" error="{2}" promptTitle="" prompt="" sqref="L14:L14">
      <formula1>"='統籌支撥科目主管$0_13_11$2701100024'"</formula1>
      <formula2>k-SmartTag-muti1</formula2>
    </dataValidation>
    <dataValidation type="decimal" errorStyle="warning" operator="equal" allowBlank="0" showInputMessage="1" showErrorMessage="1" errorTitle="" error="{2}" promptTitle="" prompt="" sqref="L15:L15">
      <formula1>"='調整公務員工待遇準備主管$0_14_11$2701100025'"</formula1>
      <formula2>k-SmartTag-muti1</formula2>
    </dataValidation>
    <dataValidation type="decimal" errorStyle="warning" operator="equal" allowBlank="0" showInputMessage="1" showErrorMessage="1" errorTitle="" error="{2}" promptTitle="" prompt="" sqref="L16:L16">
      <formula1>"='第二預備金主管$0_15_11$2701100026'"</formula1>
      <formula2>k-SmartTag-muti1</formula2>
    </dataValidation>
    <dataValidation type="decimal" errorStyle="warning" operator="equal" allowBlank="0" showInputMessage="1" showErrorMessage="1" errorTitle="" error="{2}" promptTitle="" prompt="" sqref="L18:L18">
      <formula1>"='債務之舉借$0_17_11$2702200001'"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19:L19">
      <formula1>"='債務之償還$0_18_11$2702200002'"</formula1>
      <formula2>k-SmartTag-muti1</formula2>
    </dataValidation>
    <dataValidation type="decimal" errorStyle="warning" operator="equal" allowBlank="0" showInputMessage="1" showErrorMessage="1" errorTitle="" error="{2}" promptTitle="" prompt="" sqref="L20:L20">
      <formula1>"='移用以前年度歲計賸餘$0_19_11$2702200003'"</formula1>
      <formula2>k-SmartTag-muti1</formula2>
    </dataValidation>
    <dataValidation type="decimal" errorStyle="warning" operator="equal" allowBlank="0" showInputMessage="1" showErrorMessage="1" errorTitle="" error="{2}" promptTitle="" prompt="" sqref="L26:L26">
      <formula1>"='債務之舉借$0_25_11$2702200001'"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32:L32">
      <formula1>"='債務之舉借$0_31_11$2702200001'"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N5:N5">
      <formula1>"='年度總預算及特別預算收支執行狀況_總預算部分_歲出_全年度預算數依歲出機關主$0_4_13$2090104a004'"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"='年度總預算及特別預算收支執行狀況_總預算部分_歲出_分配數依歲出機關主管科目$0_5_14$2090104a005'"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"='本年度月累計$0_6_15$0027'"</formula1>
      <formula2>k-SmartTag-Mix</formula2>
    </dataValidation>
    <dataValidation type="decimal" errorStyle="warning" operator="equal" allowBlank="0" showInputMessage="1" showErrorMessage="1" errorTitle="" error="{2}" promptTitle="" prompt="" sqref="P8:P8">
      <formula1>"='本年度月累計$0_7_15$0027'"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"='本年度月累計$0_8_15$0027'"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"='本年度月累計$0_9_15$0027'"</formula1>
      <formula2>k-SmartTag-Mix</formula2>
    </dataValidation>
    <dataValidation type="decimal" errorStyle="warning" operator="equal" allowBlank="0" showInputMessage="1" showErrorMessage="1" errorTitle="" error="{2}" promptTitle="" prompt="" sqref="P11:P11">
      <formula1>"='本年度月累計$0_10_15$0027'"</formula1>
      <formula2>k-SmartTag-Mix</formula2>
    </dataValidation>
    <dataValidation type="decimal" errorStyle="warning" operator="equal" allowBlank="0" showInputMessage="1" showErrorMessage="1" errorTitle="" error="{2}" promptTitle="" prompt="" sqref="P12:P12">
      <formula1>"='本年度月累計$0_11_15$0027'"</formula1>
      <formula2>k-SmartTag-Mix</formula2>
    </dataValidation>
    <dataValidation type="decimal" errorStyle="warning" operator="equal" allowBlank="0" showInputMessage="1" showErrorMessage="1" errorTitle="" error="{2}" promptTitle="" prompt="" sqref="P13:P13">
      <formula1>"='本年度月累計$0_12_15$0027'"</formula1>
      <formula2>k-SmartTag-Mix</formula2>
    </dataValidation>
    <dataValidation type="decimal" errorStyle="warning" operator="equal" allowBlank="0" showInputMessage="1" showErrorMessage="1" errorTitle="" error="{2}" promptTitle="" prompt="" sqref="P14:P14">
      <formula1>"='本年度月累計$0_13_15$0027'"</formula1>
      <formula2>k-SmartTag-Mix</formula2>
    </dataValidation>
    <dataValidation type="decimal" errorStyle="warning" operator="equal" allowBlank="0" showInputMessage="1" showErrorMessage="1" errorTitle="" error="{2}" promptTitle="" prompt="" sqref="P15:P15">
      <formula1>"='本年度月累計$0_14_15$0027'"</formula1>
      <formula2>k-SmartTag-Mix</formula2>
    </dataValidation>
    <dataValidation type="decimal" errorStyle="warning" operator="equal" allowBlank="0" showInputMessage="1" showErrorMessage="1" errorTitle="" error="{2}" promptTitle="" prompt="" sqref="P16:P16">
      <formula1>"='本年度月累計$0_15_15$0027'"</formula1>
      <formula2>k-SmartTag-Mix</formula2>
    </dataValidation>
    <dataValidation type="decimal" errorStyle="warning" operator="equal" allowBlank="0" showInputMessage="1" showErrorMessage="1" errorTitle="" error="{2}" promptTitle="" prompt="" sqref="Q6:Q6">
      <formula1>"='年度總預算及特別預算收支執行狀況_總預算部分_歲出_實收實支數依歲出機關主管$0_5_16$2090104a006'"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"='年度總預算及特別預算收支執行狀況_總預算部分_融資調度_實收實支數依融資調度$0_16_16$2090104a008'"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"='特別預算部分_收入_實收實支數$0_22_16$2090104a010'"</formula1>
      <formula2>k-SmartTag-Mix</formula2>
    </dataValidation>
    <dataValidation type="decimal" errorStyle="warning" operator="equal" allowBlank="0" showInputMessage="1" showErrorMessage="1" errorTitle="" error="{2}" promptTitle="" prompt="" sqref="Q24:Q24">
      <formula1>"='特別預算部分_支出_實收實支數$0_23_16$2090104a012'"</formula1>
      <formula2>k-SmartTag-Mix</formula2>
    </dataValidation>
    <dataValidation type="decimal" errorStyle="warning" operator="equal" allowBlank="0" showInputMessage="1" showErrorMessage="1" errorTitle="" error="{2}" promptTitle="" prompt="" sqref="Q25:Q25">
      <formula1>"='年度總預算及特別預算收支執行狀況_特別預算部分_融資調度_實收實支數依融資調$0_24_16$2090104a014'"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9:Q29">
      <formula1>"='以前年度部分_收入_實收實支數$0_28_16$2090104a016'"</formula1>
      <formula2>k-SmartTag-Mix</formula2>
    </dataValidation>
    <dataValidation type="decimal" errorStyle="warning" operator="equal" allowBlank="0" showInputMessage="1" showErrorMessage="1" errorTitle="" error="{2}" promptTitle="" prompt="" sqref="Q30:Q30">
      <formula1>"='以前年度部分_支出_實收實支數$0_29_16$2090104a018'"</formula1>
      <formula2>k-SmartTag-Mix</formula2>
    </dataValidation>
    <dataValidation type="decimal" errorStyle="warning" operator="equal" allowBlank="0" showInputMessage="1" showErrorMessage="1" errorTitle="" error="{2}" promptTitle="" prompt="" sqref="Q31:Q31">
      <formula1>"='以前年度部分_融資調度_實收實支數$0_30_16$2090104a020'"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"='本年度月累計$0_6_17$0027'"</formula1>
      <formula2>k-SmartTag-Mix</formula2>
    </dataValidation>
    <dataValidation type="decimal" errorStyle="warning" operator="equal" allowBlank="0" showInputMessage="1" showErrorMessage="1" errorTitle="" error="{2}" promptTitle="" prompt="" sqref="R8:R8">
      <formula1>"='本年度月累計$0_7_17$0027'"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"='本年度月累計$0_8_17$0027'"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"='本年度月累計$0_9_17$0027'"</formula1>
      <formula2>k-SmartTag-Mix</formula2>
    </dataValidation>
    <dataValidation type="decimal" errorStyle="warning" operator="equal" allowBlank="0" showInputMessage="1" showErrorMessage="1" errorTitle="" error="{2}" promptTitle="" prompt="" sqref="R11:R11">
      <formula1>"='本年度月累計$0_10_17$0027'"</formula1>
      <formula2>k-SmartTag-Mix</formula2>
    </dataValidation>
    <dataValidation type="decimal" errorStyle="warning" operator="equal" allowBlank="0" showInputMessage="1" showErrorMessage="1" errorTitle="" error="{2}" promptTitle="" prompt="" sqref="R12:R12">
      <formula1>"='本年度月累計$0_11_17$0027'"</formula1>
      <formula2>k-SmartTag-Mix</formula2>
    </dataValidation>
    <dataValidation type="decimal" errorStyle="warning" operator="equal" allowBlank="0" showInputMessage="1" showErrorMessage="1" errorTitle="" error="{2}" promptTitle="" prompt="" sqref="R13:R13">
      <formula1>"='本年度月累計$0_12_17$0027'"</formula1>
      <formula2>k-SmartTag-Mix</formula2>
    </dataValidation>
    <dataValidation type="decimal" errorStyle="warning" operator="equal" allowBlank="0" showInputMessage="1" showErrorMessage="1" errorTitle="" error="{2}" promptTitle="" prompt="" sqref="R14:R14">
      <formula1>"='本年度月累計$0_13_17$0027'"</formula1>
      <formula2>k-SmartTag-Mix</formula2>
    </dataValidation>
    <dataValidation type="decimal" errorStyle="warning" operator="equal" allowBlank="0" showInputMessage="1" showErrorMessage="1" errorTitle="" error="{2}" promptTitle="" prompt="" sqref="R15:R15">
      <formula1>"='本年度月累計$0_14_17$0027'"</formula1>
      <formula2>k-SmartTag-Mix</formula2>
    </dataValidation>
    <dataValidation type="decimal" errorStyle="warning" operator="equal" allowBlank="0" showInputMessage="1" showErrorMessage="1" errorTitle="" error="{2}" promptTitle="" prompt="" sqref="R16:R16">
      <formula1>"='本年度月累計$0_15_17$0027'"</formula1>
      <formula2>k-SmartTag-Mix</formula2>
    </dataValidation>
    <dataValidation type="decimal" errorStyle="warning" operator="equal" allowBlank="0" showInputMessage="1" showErrorMessage="1" errorTitle="" error="{2}" promptTitle="" prompt="" sqref="R18:R18">
      <formula1>"='本年度月累計$0_17_17$0027'"</formula1>
      <formula2>k-SmartTag-Mix</formula2>
    </dataValidation>
    <dataValidation type="decimal" errorStyle="warning" operator="equal" allowBlank="0" showInputMessage="1" showErrorMessage="1" errorTitle="" error="{2}" promptTitle="" prompt="" sqref="R19:R19">
      <formula1>"='本年度月累計$0_18_17$0027'"</formula1>
      <formula2>k-SmartTag-Mix</formula2>
    </dataValidation>
    <dataValidation type="decimal" errorStyle="warning" operator="equal" allowBlank="0" showInputMessage="1" showErrorMessage="1" errorTitle="" error="{2}" promptTitle="" prompt="" sqref="R20:R20">
      <formula1>"='本年度月累計$0_19_17$0027'"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