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<sst xmlns="http://schemas.openxmlformats.org/spreadsheetml/2006/main" count="79">
  <si>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</si>
  <si>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</si>
  <si>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</si>
  <si>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</si>
  <si>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</si>
  <si>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</si>
  <si>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</si>
  <si>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</si>
  <si>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中華民國113年11月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</si>
  <si>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</si>
  <si>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</si>
  <si>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</si>
  <si>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</si>
  <si>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</si>
  <si>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</si>
  <si>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</si>
  <si>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</si>
  <si>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</si>
  <si>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</si>
  <si>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</si>
  <si>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</si>
  <si>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</si>
  <si>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</si>
  <si>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</si>
  <si>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</si>
  <si>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</si>
  <si>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</si>
  <si>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</si>
  <si>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</si>
  <si>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</si>
  <si>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</si>
  <si>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</si>
  <si>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</si>
  <si>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</si>
  <si>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</si>
  <si>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</si>
  <si>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</si>
  <si>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</si>
  <si>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</si>
  <si>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</si>
  <si>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</si>
  <si>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</si>
  <si>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</si>
  <si>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</si>
  <si>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</si>
  <si>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</si>
  <si>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</si>
  <si>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</si>
  <si>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</si>
  <si>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</si>
  <si>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</si>
  <si>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</si>
  <si>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</si>
  <si>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</si>
  <si>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</si>
  <si>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</si>
  <si>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</si>
  <si>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</si>
  <si>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</si>
  <si>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</si>
  <si>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</si>
  <si>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</si>
  <si>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</si>
  <si>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</si>
  <si>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</si>
  <si>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</si>
  <si>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</si>
  <si>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</si>
  <si>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</si>
  <si>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</si>
  <si>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</si>
  <si>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</si>
  <si>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</si>
  <si>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</si>
  <si>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</si>
  <si>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</si>
  <si>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</si>
  <si>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中華民國113年12月26日編製</t>
  </si>
  <si>
    <t>機關首長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</si>
</sst>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  <numFmt formatCode="_-* #,##0.00_-;\-* #,##0.00_-;_-* &quot;-&quot;??_-;_-@_-" numFmtId="202"/>
    <numFmt formatCode="_(* #,##0_);_(* \(#,##0\);_(* &quot;-&quot;_);_(@_)" numFmtId="203"/>
    <numFmt formatCode="#,##0.00_ 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201" fontId="1" borderId="0" xfId="0" applyNumberFormat="true" applyFont="true">
      <alignment horizontal="right" vertical="center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2" fontId="1" borderId="0" xfId="0" applyNumberFormat="true" applyFont="true">
      <alignment vertical="center"/>
    </xf>
    <xf numFmtId="203" fontId="4" borderId="0" xfId="0" applyNumberFormat="true" applyFont="true">
      <alignment horizontal="right" vertical="center"/>
    </xf>
    <xf numFmtId="202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vertical="center"/>
    </xf>
    <xf numFmtId="202" fontId="1" borderId="2" xfId="0" applyNumberFormat="true" applyFont="true" applyBorder="true">
      <alignment vertical="center"/>
    </xf>
    <xf numFmtId="203" fontId="1" borderId="0" xfId="0" applyNumberFormat="true" applyFont="true">
      <alignment vertical="center"/>
    </xf>
    <xf numFmtId="204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" sqref="A3:J3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9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9"/>
      <c r="S1" s="1" t="s">
        <v>42</v>
      </c>
      <c r="T1" s="1" t="s">
        <v>46</v>
      </c>
      <c r="U1" s="6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40"/>
      <c r="I2" s="1" t="s">
        <v>43</v>
      </c>
      <c r="J2" s="46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40"/>
      <c r="S2" s="1" t="s">
        <v>43</v>
      </c>
      <c r="T2" s="46" t="s">
        <v>47</v>
      </c>
      <c r="U2" s="6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7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7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2" t="s">
        <v>44</v>
      </c>
      <c r="J5" s="48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2" t="s">
        <v>44</v>
      </c>
      <c r="T5" s="48" t="s">
        <v>49</v>
      </c>
      <c r="U5" s="6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2"/>
      <c r="J6" s="48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2"/>
      <c r="T6" s="48"/>
      <c r="U6" s="6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3"/>
      <c r="N7" s="56" t="n">
        <v>1469659000</v>
      </c>
      <c r="O7" s="61" t="n">
        <v>82344000</v>
      </c>
      <c r="P7" s="61" t="n">
        <v>1293690000</v>
      </c>
      <c r="Q7" s="61" t="n">
        <v>111371194</v>
      </c>
      <c r="R7" s="61" t="n">
        <v>1146822376</v>
      </c>
      <c r="S7" s="63" t="n">
        <f>IF(ISNUMBER(R7/N7*100), R7/N7*100, "-")</f>
        <v>78.03322920487</v>
      </c>
      <c r="T7" s="30"/>
      <c r="U7" s="6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167771561000</v>
      </c>
      <c r="E8" s="31" t="n">
        <f>SUM(E9:E18)</f>
        <v>12572683000</v>
      </c>
      <c r="F8" s="31" t="n">
        <f>SUM(F9:F18)</f>
        <v>139836758500</v>
      </c>
      <c r="G8" s="31" t="n">
        <f>SUM(G9:G18)</f>
        <v>15998328608</v>
      </c>
      <c r="H8" s="31" t="n">
        <f>SUM(H9:H18)</f>
        <v>138032466868</v>
      </c>
      <c r="I8" s="43" t="n">
        <f>IF(ISNUMBER(H8/D8*100), H8/D8*100, "-")</f>
        <v>82.274055295939</v>
      </c>
      <c r="J8" s="49"/>
      <c r="K8" s="6"/>
      <c r="L8" s="15" t="s">
        <v>62</v>
      </c>
      <c r="M8" s="54"/>
      <c r="N8" s="28" t="n">
        <v>166254000</v>
      </c>
      <c r="O8" s="31" t="n">
        <v>8212000</v>
      </c>
      <c r="P8" s="31" t="n">
        <v>163513000</v>
      </c>
      <c r="Q8" s="31" t="n">
        <v>8860680</v>
      </c>
      <c r="R8" s="31" t="n">
        <v>126986845</v>
      </c>
      <c r="S8" s="43" t="n">
        <f>IF(ISNUMBER(R8/N8*100), R8/N8*100, "-")</f>
        <v>76.3812269178486</v>
      </c>
      <c r="T8" s="49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87007379000</v>
      </c>
      <c r="E9" s="32" t="n">
        <v>9207640000</v>
      </c>
      <c r="F9" s="31" t="n">
        <v>79985459000</v>
      </c>
      <c r="G9" s="31" t="n">
        <v>11870703847</v>
      </c>
      <c r="H9" s="31" t="n">
        <v>79353042463</v>
      </c>
      <c r="I9" s="43" t="n">
        <f>IF(ISNUMBER(H9/D9*100), H9/D9*100, "-")</f>
        <v>91.2026581825893</v>
      </c>
      <c r="J9" s="49"/>
      <c r="K9" s="6"/>
      <c r="L9" s="15" t="s">
        <v>63</v>
      </c>
      <c r="M9" s="54"/>
      <c r="N9" s="28" t="n">
        <v>290967000</v>
      </c>
      <c r="O9" s="31" t="n">
        <v>29077000</v>
      </c>
      <c r="P9" s="31" t="n">
        <v>216630000</v>
      </c>
      <c r="Q9" s="31" t="n">
        <v>12188421</v>
      </c>
      <c r="R9" s="31" t="n">
        <v>176469399</v>
      </c>
      <c r="S9" s="43" t="n">
        <f>IF(ISNUMBER(R9/N9*100), R9/N9*100, "-")</f>
        <v>60.649282908371</v>
      </c>
      <c r="T9" s="4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4" t="s">
        <v>45</v>
      </c>
      <c r="J10" s="49"/>
      <c r="K10" s="6"/>
      <c r="L10" s="15" t="s">
        <v>64</v>
      </c>
      <c r="M10" s="54"/>
      <c r="N10" s="28" t="n">
        <v>918000000</v>
      </c>
      <c r="O10" s="31" t="n">
        <v>58834000</v>
      </c>
      <c r="P10" s="31" t="n">
        <v>856162000</v>
      </c>
      <c r="Q10" s="31" t="n">
        <v>57737746</v>
      </c>
      <c r="R10" s="31" t="n">
        <v>820445003</v>
      </c>
      <c r="S10" s="43" t="n">
        <f>IF(ISNUMBER(R10/N10*100), R10/N10*100, "-")</f>
        <v>89.3730940087146</v>
      </c>
      <c r="T10" s="49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2402535000</v>
      </c>
      <c r="E11" s="32" t="n">
        <v>199395000</v>
      </c>
      <c r="F11" s="31" t="n">
        <v>2199524000</v>
      </c>
      <c r="G11" s="31" t="n">
        <v>279916325</v>
      </c>
      <c r="H11" s="31" t="n">
        <v>2439713731</v>
      </c>
      <c r="I11" s="43" t="n">
        <f>IF(ISNUMBER(H11/D11*100), H11/D11*100, "-")</f>
        <v>101.547479266691</v>
      </c>
      <c r="J11" s="50"/>
      <c r="K11" s="6"/>
      <c r="L11" s="15" t="s">
        <v>65</v>
      </c>
      <c r="M11" s="54"/>
      <c r="N11" s="28" t="n">
        <v>4880175000</v>
      </c>
      <c r="O11" s="31" t="n">
        <v>467117000</v>
      </c>
      <c r="P11" s="31" t="n">
        <v>4591225000</v>
      </c>
      <c r="Q11" s="31" t="n">
        <v>366589297</v>
      </c>
      <c r="R11" s="31" t="n">
        <v>2653283680</v>
      </c>
      <c r="S11" s="43" t="n">
        <f>IF(ISNUMBER(R11/N11*100), R11/N11*100, "-")</f>
        <v>54.368617518839</v>
      </c>
      <c r="T11" s="50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5151192000</v>
      </c>
      <c r="E12" s="32" t="n">
        <v>266964000</v>
      </c>
      <c r="F12" s="31" t="n">
        <v>4900921000</v>
      </c>
      <c r="G12" s="31" t="n">
        <v>346324374</v>
      </c>
      <c r="H12" s="31" t="n">
        <v>5513099053</v>
      </c>
      <c r="I12" s="43" t="n">
        <f>IF(ISNUMBER(H12/D12*100), H12/D12*100, "-")</f>
        <v>107.025695275967</v>
      </c>
      <c r="J12" s="50"/>
      <c r="K12" s="6"/>
      <c r="L12" s="15" t="s">
        <v>66</v>
      </c>
      <c r="M12" s="54"/>
      <c r="N12" s="28" t="n">
        <v>3155725000</v>
      </c>
      <c r="O12" s="31" t="n">
        <v>8895000</v>
      </c>
      <c r="P12" s="31" t="n">
        <v>2994968000</v>
      </c>
      <c r="Q12" s="31" t="n">
        <v>294950912</v>
      </c>
      <c r="R12" s="31" t="n">
        <v>1475596076</v>
      </c>
      <c r="S12" s="43" t="n">
        <f>IF(ISNUMBER(R12/N12*100), R12/N12*100, "-")</f>
        <v>46.7593366342124</v>
      </c>
      <c r="T12" s="50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4" t="s">
        <v>45</v>
      </c>
      <c r="J13" s="50"/>
      <c r="K13" s="6"/>
      <c r="L13" s="15" t="s">
        <v>67</v>
      </c>
      <c r="M13" s="54"/>
      <c r="N13" s="28" t="n">
        <v>348884000</v>
      </c>
      <c r="O13" s="31" t="n">
        <v>8207000</v>
      </c>
      <c r="P13" s="31" t="n">
        <v>230669000</v>
      </c>
      <c r="Q13" s="31" t="n">
        <v>44065588</v>
      </c>
      <c r="R13" s="31" t="n">
        <v>198152498</v>
      </c>
      <c r="S13" s="43" t="n">
        <f>IF(ISNUMBER(R13/N13*100), R13/N13*100, "-")</f>
        <v>56.7960978434093</v>
      </c>
      <c r="T13" s="50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671344000</v>
      </c>
      <c r="E14" s="32" t="n">
        <v>42370000</v>
      </c>
      <c r="F14" s="31" t="n">
        <v>618428500</v>
      </c>
      <c r="G14" s="31" t="n">
        <v>67819598</v>
      </c>
      <c r="H14" s="31" t="n">
        <v>918353062</v>
      </c>
      <c r="I14" s="43" t="n">
        <f>IF(ISNUMBER(H14/D14*100), H14/D14*100, "-")</f>
        <v>136.793218081937</v>
      </c>
      <c r="J14" s="50"/>
      <c r="K14" s="6"/>
      <c r="L14" s="15" t="s">
        <v>68</v>
      </c>
      <c r="M14" s="54"/>
      <c r="N14" s="28" t="n">
        <v>6343557000</v>
      </c>
      <c r="O14" s="31" t="n">
        <v>351177971</v>
      </c>
      <c r="P14" s="31" t="n">
        <v>4029139146</v>
      </c>
      <c r="Q14" s="31" t="n">
        <v>200337847</v>
      </c>
      <c r="R14" s="31" t="n">
        <v>2977212240</v>
      </c>
      <c r="S14" s="43" t="n">
        <f>IF(ISNUMBER(R14/N14*100), R14/N14*100, "-")</f>
        <v>46.9328523413599</v>
      </c>
      <c r="T14" s="50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15854785000</v>
      </c>
      <c r="E15" s="32" t="n">
        <v>0</v>
      </c>
      <c r="F15" s="31" t="n">
        <v>4785000</v>
      </c>
      <c r="G15" s="31" t="n">
        <v>500000000</v>
      </c>
      <c r="H15" s="31" t="n">
        <v>2004785000</v>
      </c>
      <c r="I15" s="43" t="n">
        <f>IF(ISNUMBER(H15/D15*100), H15/D15*100, "-")</f>
        <v>12.6446684707487</v>
      </c>
      <c r="J15" s="49"/>
      <c r="K15" s="11"/>
      <c r="L15" s="15" t="s">
        <v>69</v>
      </c>
      <c r="M15" s="55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4" t="s">
        <v>45</v>
      </c>
      <c r="T15" s="49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51021153000</v>
      </c>
      <c r="E16" s="32" t="n">
        <v>2626807000</v>
      </c>
      <c r="F16" s="31" t="n">
        <v>47575968000</v>
      </c>
      <c r="G16" s="31" t="n">
        <v>2772961786</v>
      </c>
      <c r="H16" s="31" t="n">
        <v>42893542927</v>
      </c>
      <c r="I16" s="43" t="n">
        <f>IF(ISNUMBER(H16/D16*100), H16/D16*100, "-")</f>
        <v>84.0701168140987</v>
      </c>
      <c r="J16" s="49"/>
      <c r="K16" s="11"/>
      <c r="L16" s="15" t="s">
        <v>70</v>
      </c>
      <c r="M16" s="54"/>
      <c r="N16" s="28" t="n">
        <v>226886653</v>
      </c>
      <c r="O16" s="31" t="n">
        <v>0</v>
      </c>
      <c r="P16" s="31" t="n">
        <v>0</v>
      </c>
      <c r="Q16" s="31" t="n">
        <v>0</v>
      </c>
      <c r="R16" s="31" t="n">
        <v>0</v>
      </c>
      <c r="S16" s="64" t="n">
        <f>IF(ISNUMBER(R16/N16*100), R16/N16*100, "-")</f>
        <v>0</v>
      </c>
      <c r="T16" s="49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535708000</v>
      </c>
      <c r="E17" s="32" t="n">
        <v>83995000</v>
      </c>
      <c r="F17" s="31" t="n">
        <v>368975000</v>
      </c>
      <c r="G17" s="36" t="n">
        <v>28770790</v>
      </c>
      <c r="H17" s="31" t="n">
        <v>423670408</v>
      </c>
      <c r="I17" s="43" t="n">
        <f>IF(ISNUMBER(H17/D17*100), H17/D17*100, "-")</f>
        <v>79.086070769897</v>
      </c>
      <c r="J17" s="49"/>
      <c r="K17" s="6" t="s">
        <v>51</v>
      </c>
      <c r="L17" s="15"/>
      <c r="M17" s="22"/>
      <c r="N17" s="28" t="n">
        <f>N18-N19+N20</f>
        <v>9449924000</v>
      </c>
      <c r="O17" s="31" t="n">
        <f>O18-O19+O20</f>
        <v>0</v>
      </c>
      <c r="P17" s="31" t="n">
        <f>P18-P19+P20</f>
        <v>0</v>
      </c>
      <c r="Q17" s="31" t="n">
        <f>Q18-Q19+Q20</f>
        <v>0</v>
      </c>
      <c r="R17" s="36" t="n">
        <f>R18-R19+R20</f>
        <v>-11000000000</v>
      </c>
      <c r="S17" s="65" t="n">
        <f>IF(ISNUMBER(R17/N17*100), R17/N17*100, "-")</f>
        <v>-116.40305255365</v>
      </c>
      <c r="T17" s="49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5127465000</v>
      </c>
      <c r="E18" s="32" t="n">
        <v>145512000</v>
      </c>
      <c r="F18" s="31" t="n">
        <v>4182698000</v>
      </c>
      <c r="G18" s="31" t="n">
        <v>131831888</v>
      </c>
      <c r="H18" s="31" t="n">
        <v>4486260224</v>
      </c>
      <c r="I18" s="43" t="n">
        <f>IF(ISNUMBER(H18/D18*100), H18/D18*100, "-")</f>
        <v>87.4947020408721</v>
      </c>
      <c r="J18" s="49"/>
      <c r="K18" s="11"/>
      <c r="L18" s="15" t="s">
        <v>71</v>
      </c>
      <c r="M18" s="22"/>
      <c r="N18" s="28" t="n">
        <v>117449924000</v>
      </c>
      <c r="O18" s="31" t="n">
        <v>0</v>
      </c>
      <c r="P18" s="31" t="n">
        <v>0</v>
      </c>
      <c r="Q18" s="31" t="n">
        <v>13000000000</v>
      </c>
      <c r="R18" s="31" t="n">
        <v>87400000000</v>
      </c>
      <c r="S18" s="43" t="n">
        <f>IF(ISNUMBER(R18/N18*100), R18/N18*100, "-")</f>
        <v>74.414692682134</v>
      </c>
      <c r="T18" s="49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177221485000</v>
      </c>
      <c r="E19" s="32" t="n">
        <f>SUM(E20:E37, O7:O16)</f>
        <v>9745099971</v>
      </c>
      <c r="F19" s="32" t="n">
        <f>SUM(F20:F37, P7:P16)</f>
        <v>164528675493</v>
      </c>
      <c r="G19" s="32" t="n">
        <f>SUM(G20:G37, Q7:Q16)</f>
        <v>11183315093</v>
      </c>
      <c r="H19" s="32" t="n">
        <f>SUM(H20:H37, R7:R16)</f>
        <v>133320050753</v>
      </c>
      <c r="I19" s="43" t="n">
        <f>IF(ISNUMBER(H19/D19*100), H19/D19*100, "-")</f>
        <v>75.2279277836996</v>
      </c>
      <c r="J19" s="49"/>
      <c r="K19" s="6"/>
      <c r="L19" s="15" t="s">
        <v>72</v>
      </c>
      <c r="M19" s="22"/>
      <c r="N19" s="28" t="n">
        <v>108000000000</v>
      </c>
      <c r="O19" s="31" t="n">
        <v>0</v>
      </c>
      <c r="P19" s="31" t="n">
        <v>0</v>
      </c>
      <c r="Q19" s="31" t="n">
        <v>13000000000</v>
      </c>
      <c r="R19" s="31" t="n">
        <v>98400000000</v>
      </c>
      <c r="S19" s="43" t="n">
        <f>IF(ISNUMBER(R19/N19*100), R19/N19*100, "-")</f>
        <v>91.1111111111111</v>
      </c>
      <c r="T19" s="49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836349000</v>
      </c>
      <c r="E20" s="31" t="n">
        <v>50469000</v>
      </c>
      <c r="F20" s="31" t="n">
        <v>786471000</v>
      </c>
      <c r="G20" s="31" t="n">
        <v>58469404</v>
      </c>
      <c r="H20" s="31" t="n">
        <v>665228557</v>
      </c>
      <c r="I20" s="43" t="n">
        <f>IF(ISNUMBER(H20/D20*100), H20/D20*100, "-")</f>
        <v>79.5395889754158</v>
      </c>
      <c r="J20" s="50"/>
      <c r="K20" s="6"/>
      <c r="L20" s="15" t="s">
        <v>73</v>
      </c>
      <c r="M20" s="23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4" t="s">
        <v>45</v>
      </c>
      <c r="T20" s="50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8621407000</v>
      </c>
      <c r="E21" s="31" t="n">
        <v>517570000</v>
      </c>
      <c r="F21" s="31" t="n">
        <v>8190041000</v>
      </c>
      <c r="G21" s="31" t="n">
        <v>697388278</v>
      </c>
      <c r="H21" s="31" t="n">
        <v>6052489711</v>
      </c>
      <c r="I21" s="43" t="n">
        <f>IF(ISNUMBER(H21/D21*100), H21/D21*100, "-")</f>
        <v>70.203038912326</v>
      </c>
      <c r="J21" s="49"/>
      <c r="K21" s="6" t="s">
        <v>52</v>
      </c>
      <c r="L21" s="18"/>
      <c r="M21" s="22"/>
      <c r="N21" s="28" t="n">
        <f>D8-D19-N19+N18+N20</f>
        <v>0</v>
      </c>
      <c r="O21" s="36" t="n">
        <f>E8-E19-O19+O18+O20</f>
        <v>2827583029</v>
      </c>
      <c r="P21" s="36" t="n">
        <f>F8-F19-P19+P18+P20</f>
        <v>-24691916993</v>
      </c>
      <c r="Q21" s="36" t="n">
        <f>G8-G19-Q19+Q18+Q20</f>
        <v>4815013515</v>
      </c>
      <c r="R21" s="36" t="n">
        <f>H8-H19-R19+R18+R20</f>
        <v>-6287583885</v>
      </c>
      <c r="S21" s="44" t="s">
        <v>45</v>
      </c>
      <c r="T21" s="49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2038871347</v>
      </c>
      <c r="E22" s="31" t="n">
        <v>96194000</v>
      </c>
      <c r="F22" s="31" t="n">
        <v>1918887347</v>
      </c>
      <c r="G22" s="31" t="n">
        <v>150419666</v>
      </c>
      <c r="H22" s="31" t="n">
        <v>1433084430</v>
      </c>
      <c r="I22" s="43" t="n">
        <f>IF(ISNUMBER(H22/D22*100), H22/D22*100, "-")</f>
        <v>70.2881244620286</v>
      </c>
      <c r="J22" s="49"/>
      <c r="K22" s="6" t="s">
        <v>53</v>
      </c>
      <c r="L22" s="15"/>
      <c r="M22" s="22"/>
      <c r="N22" s="57"/>
      <c r="O22" s="49"/>
      <c r="P22" s="49"/>
      <c r="Q22" s="49"/>
      <c r="R22" s="49"/>
      <c r="S22" s="49"/>
      <c r="T22" s="49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2395565000</v>
      </c>
      <c r="E23" s="31" t="n">
        <v>361106000</v>
      </c>
      <c r="F23" s="31" t="n">
        <v>2305306000</v>
      </c>
      <c r="G23" s="31" t="n">
        <v>97784013</v>
      </c>
      <c r="H23" s="31" t="n">
        <v>1812486900</v>
      </c>
      <c r="I23" s="43" t="n">
        <f>IF(ISNUMBER(H23/D23*100), H23/D23*100, "-")</f>
        <v>75.6601010617537</v>
      </c>
      <c r="J23" s="49"/>
      <c r="K23" s="6" t="s">
        <v>54</v>
      </c>
      <c r="L23" s="15"/>
      <c r="M23" s="22"/>
      <c r="N23" s="58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4" t="s">
        <v>45</v>
      </c>
      <c r="T23" s="49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64098265000</v>
      </c>
      <c r="E24" s="31" t="n">
        <v>1682583000</v>
      </c>
      <c r="F24" s="31" t="n">
        <v>62923353000</v>
      </c>
      <c r="G24" s="31" t="n">
        <v>2882919080</v>
      </c>
      <c r="H24" s="31" t="n">
        <v>58756589385</v>
      </c>
      <c r="I24" s="43" t="n">
        <f>IF(ISNUMBER(H24/D24*100), H24/D24*100, "-")</f>
        <v>91.6664271412027</v>
      </c>
      <c r="J24" s="49"/>
      <c r="K24" s="6" t="s">
        <v>55</v>
      </c>
      <c r="L24" s="15"/>
      <c r="M24" s="22"/>
      <c r="N24" s="58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4" t="s">
        <v>45</v>
      </c>
      <c r="T24" s="49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1177483000</v>
      </c>
      <c r="E25" s="31" t="n">
        <v>138903000</v>
      </c>
      <c r="F25" s="31" t="n">
        <v>909979000</v>
      </c>
      <c r="G25" s="31" t="n">
        <v>46541289</v>
      </c>
      <c r="H25" s="31" t="n">
        <v>453180974</v>
      </c>
      <c r="I25" s="43" t="n">
        <f>IF(ISNUMBER(H25/D25*100), H25/D25*100, "-")</f>
        <v>38.4872625761901</v>
      </c>
      <c r="J25" s="49"/>
      <c r="K25" s="6" t="s">
        <v>51</v>
      </c>
      <c r="L25" s="15"/>
      <c r="M25" s="22"/>
      <c r="N25" s="57"/>
      <c r="O25" s="49"/>
      <c r="P25" s="49"/>
      <c r="Q25" s="49"/>
      <c r="R25" s="49"/>
      <c r="S25" s="49"/>
      <c r="T25" s="49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12278050000</v>
      </c>
      <c r="E26" s="31" t="n">
        <v>1369686000</v>
      </c>
      <c r="F26" s="31" t="n">
        <v>10617189000</v>
      </c>
      <c r="G26" s="31" t="n">
        <v>1412477952</v>
      </c>
      <c r="H26" s="31" t="n">
        <v>6135459537</v>
      </c>
      <c r="I26" s="43" t="n">
        <f>IF(ISNUMBER(H26/D26*100), H26/D26*100, "-")</f>
        <v>49.9709606737226</v>
      </c>
      <c r="J26" s="50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4" t="s">
        <v>45</v>
      </c>
      <c r="T26" s="50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6777845000</v>
      </c>
      <c r="E27" s="31" t="n">
        <v>326286000</v>
      </c>
      <c r="F27" s="31" t="n">
        <v>5733667000</v>
      </c>
      <c r="G27" s="31" t="n">
        <v>338654555</v>
      </c>
      <c r="H27" s="31" t="n">
        <v>2549615651</v>
      </c>
      <c r="I27" s="43" t="n">
        <f>IF(ISNUMBER(H27/D27*100), H27/D27*100, "-")</f>
        <v>37.6169070110042</v>
      </c>
      <c r="J27" s="50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4" t="s">
        <v>45</v>
      </c>
      <c r="T27" s="50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1424979000</v>
      </c>
      <c r="E28" s="31" t="n">
        <v>115850000</v>
      </c>
      <c r="F28" s="31" t="n">
        <v>1132688000</v>
      </c>
      <c r="G28" s="31" t="n">
        <v>55518220</v>
      </c>
      <c r="H28" s="31" t="n">
        <v>711003437</v>
      </c>
      <c r="I28" s="43" t="n">
        <f>IF(ISNUMBER(H28/D28*100), H28/D28*100, "-")</f>
        <v>49.8957133403369</v>
      </c>
      <c r="J28" s="50"/>
      <c r="K28" s="6" t="s">
        <v>57</v>
      </c>
      <c r="L28" s="15"/>
      <c r="M28" s="23"/>
      <c r="N28" s="59"/>
      <c r="O28" s="50"/>
      <c r="P28" s="50"/>
      <c r="Q28" s="50"/>
      <c r="R28" s="50"/>
      <c r="S28" s="50"/>
      <c r="T28" s="50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3121791000</v>
      </c>
      <c r="E29" s="31" t="n">
        <v>268266000</v>
      </c>
      <c r="F29" s="31" t="n">
        <v>2375803000</v>
      </c>
      <c r="G29" s="31" t="n">
        <v>92288448</v>
      </c>
      <c r="H29" s="31" t="n">
        <v>1855737370</v>
      </c>
      <c r="I29" s="43" t="n">
        <f>IF(ISNUMBER(H29/D29*100), H29/D29*100, "-")</f>
        <v>59.4446383502291</v>
      </c>
      <c r="J29" s="49"/>
      <c r="K29" s="6" t="s">
        <v>54</v>
      </c>
      <c r="L29" s="15"/>
      <c r="M29" s="22"/>
      <c r="N29" s="58" t="n">
        <v>26890431732</v>
      </c>
      <c r="O29" s="62" t="n">
        <v>185198747</v>
      </c>
      <c r="P29" s="62" t="n">
        <v>12971453742</v>
      </c>
      <c r="Q29" s="62" t="n">
        <v>66774592</v>
      </c>
      <c r="R29" s="62" t="n">
        <v>12387685204</v>
      </c>
      <c r="S29" s="43" t="n">
        <f>IF(ISNUMBER(R29/N29*100), R29/N29*100, "-")</f>
        <v>46.067260382653</v>
      </c>
      <c r="T29" s="49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807488000</v>
      </c>
      <c r="E30" s="31" t="n">
        <v>91063000</v>
      </c>
      <c r="F30" s="31" t="n">
        <v>645158000</v>
      </c>
      <c r="G30" s="31" t="n">
        <v>81043267</v>
      </c>
      <c r="H30" s="31" t="n">
        <v>413362134</v>
      </c>
      <c r="I30" s="43" t="n">
        <f>IF(ISNUMBER(H30/D30*100), H30/D30*100, "-")</f>
        <v>51.1911178865816</v>
      </c>
      <c r="J30" s="49"/>
      <c r="K30" s="6" t="s">
        <v>55</v>
      </c>
      <c r="L30" s="15"/>
      <c r="M30" s="22"/>
      <c r="N30" s="58" t="n">
        <v>21937678932</v>
      </c>
      <c r="O30" s="62" t="n">
        <v>539092113</v>
      </c>
      <c r="P30" s="62" t="n">
        <v>18156173854</v>
      </c>
      <c r="Q30" s="62" t="n">
        <v>674120898</v>
      </c>
      <c r="R30" s="62" t="n">
        <v>7873916784</v>
      </c>
      <c r="S30" s="43" t="n">
        <f>IF(ISNUMBER(R30/N30*100), R30/N30*100, "-")</f>
        <v>35.8922054079044</v>
      </c>
      <c r="T30" s="4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20629733000</v>
      </c>
      <c r="E31" s="31" t="n">
        <v>1590608000</v>
      </c>
      <c r="F31" s="31" t="n">
        <v>19251284000</v>
      </c>
      <c r="G31" s="31" t="n">
        <v>1440016469</v>
      </c>
      <c r="H31" s="31" t="n">
        <v>15081638536</v>
      </c>
      <c r="I31" s="43" t="n">
        <f>IF(ISNUMBER(H31/D31*100), H31/D31*100, "-")</f>
        <v>73.1063195825171</v>
      </c>
      <c r="J31" s="49"/>
      <c r="K31" s="6" t="s">
        <v>51</v>
      </c>
      <c r="L31" s="15"/>
      <c r="M31" s="22"/>
      <c r="N31" s="57"/>
      <c r="O31" s="49"/>
      <c r="P31" s="49"/>
      <c r="Q31" s="49"/>
      <c r="R31" s="49"/>
      <c r="S31" s="49"/>
      <c r="T31" s="49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527022000</v>
      </c>
      <c r="E32" s="31" t="n">
        <v>25759000</v>
      </c>
      <c r="F32" s="31" t="n">
        <v>475721000</v>
      </c>
      <c r="G32" s="31" t="n">
        <v>38514576</v>
      </c>
      <c r="H32" s="31" t="n">
        <v>408354494</v>
      </c>
      <c r="I32" s="43" t="n">
        <f>IF(ISNUMBER(H32/D32*100), H32/D32*100, "-")</f>
        <v>77.4833866517906</v>
      </c>
      <c r="J32" s="50"/>
      <c r="K32" s="6"/>
      <c r="L32" s="15" t="s">
        <v>71</v>
      </c>
      <c r="M32" s="23"/>
      <c r="N32" s="28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2" t="n">
        <f>IF(ISNUMBER(R32/N32*100), R32/N32*100, "-")</f>
        <v>0</v>
      </c>
      <c r="T32" s="50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11589900000</v>
      </c>
      <c r="E33" s="31" t="n">
        <v>694849000</v>
      </c>
      <c r="F33" s="31" t="n">
        <v>11296514000</v>
      </c>
      <c r="G33" s="31" t="n">
        <v>814368066</v>
      </c>
      <c r="H33" s="31" t="n">
        <v>10401350590</v>
      </c>
      <c r="I33" s="43" t="n">
        <f>IF(ISNUMBER(H33/D33*100), H33/D33*100, "-")</f>
        <v>89.7449554353359</v>
      </c>
      <c r="J33" s="49"/>
      <c r="K33" s="11"/>
      <c r="L33" s="18"/>
      <c r="M33" s="22"/>
      <c r="N33" s="57"/>
      <c r="O33" s="49"/>
      <c r="P33" s="49"/>
      <c r="Q33" s="49"/>
      <c r="R33" s="49"/>
      <c r="S33" s="49"/>
      <c r="T33" s="49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3544505000</v>
      </c>
      <c r="E34" s="31" t="n">
        <v>390207000</v>
      </c>
      <c r="F34" s="31" t="n">
        <v>3466097000</v>
      </c>
      <c r="G34" s="31" t="n">
        <v>275191433</v>
      </c>
      <c r="H34" s="31" t="n">
        <v>2940261593</v>
      </c>
      <c r="I34" s="43" t="n">
        <f>IF(ISNUMBER(H34/D34*100), H34/D34*100, "-")</f>
        <v>82.952671614231</v>
      </c>
      <c r="J34" s="49"/>
      <c r="K34" s="11"/>
      <c r="L34" s="18"/>
      <c r="M34" s="22"/>
      <c r="N34" s="57"/>
      <c r="O34" s="49"/>
      <c r="P34" s="49"/>
      <c r="Q34" s="49"/>
      <c r="R34" s="49"/>
      <c r="S34" s="49"/>
      <c r="T34" s="49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10884993000</v>
      </c>
      <c r="E35" s="31" t="n">
        <v>317837000</v>
      </c>
      <c r="F35" s="31" t="n">
        <v>10460514000</v>
      </c>
      <c r="G35" s="31" t="n">
        <v>923848290</v>
      </c>
      <c r="H35" s="31" t="n">
        <v>7938961440</v>
      </c>
      <c r="I35" s="43" t="n">
        <f>IF(ISNUMBER(H35/D35*100), H35/D35*100, "-")</f>
        <v>72.9349246251238</v>
      </c>
      <c r="J35" s="49"/>
      <c r="K35" s="6"/>
      <c r="L35" s="15"/>
      <c r="M35" s="22"/>
      <c r="N35" s="57"/>
      <c r="O35" s="49"/>
      <c r="P35" s="49"/>
      <c r="Q35" s="49"/>
      <c r="R35" s="49"/>
      <c r="S35" s="49"/>
      <c r="T35" s="49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6897944000</v>
      </c>
      <c r="E36" s="31" t="n">
        <v>547634000</v>
      </c>
      <c r="F36" s="31" t="n">
        <v>6155765000</v>
      </c>
      <c r="G36" s="31" t="n">
        <v>548051703</v>
      </c>
      <c r="H36" s="31" t="n">
        <v>4962823416</v>
      </c>
      <c r="I36" s="43" t="n">
        <f>IF(ISNUMBER(H36/D36*100), H36/D36*100, "-")</f>
        <v>71.9464149897419</v>
      </c>
      <c r="J36" s="49"/>
      <c r="K36" s="6"/>
      <c r="L36" s="15"/>
      <c r="M36" s="22"/>
      <c r="N36" s="57"/>
      <c r="O36" s="49"/>
      <c r="P36" s="49"/>
      <c r="Q36" s="49"/>
      <c r="R36" s="49"/>
      <c r="S36" s="49"/>
      <c r="T36" s="49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1769187000</v>
      </c>
      <c r="E37" s="33" t="n">
        <v>146366000</v>
      </c>
      <c r="F37" s="33" t="n">
        <v>1508242000</v>
      </c>
      <c r="G37" s="33" t="n">
        <v>133718699</v>
      </c>
      <c r="H37" s="33" t="n">
        <v>1173454481</v>
      </c>
      <c r="I37" s="45" t="n">
        <f>IF(ISNUMBER(H37/D37*100), H37/D37*100, "-")</f>
        <v>66.3273289369637</v>
      </c>
      <c r="J37" s="51"/>
      <c r="K37" s="7"/>
      <c r="L37" s="16"/>
      <c r="M37" s="24"/>
      <c r="N37" s="60"/>
      <c r="O37" s="51"/>
      <c r="P37" s="51"/>
      <c r="Q37" s="51"/>
      <c r="R37" s="51"/>
      <c r="S37" s="51"/>
      <c r="T37" s="51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7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7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8"/>
      <c r="H40" s="8"/>
      <c r="I40" s="8"/>
      <c r="J40" s="52"/>
      <c r="K40" s="8"/>
      <c r="L40" s="18"/>
      <c r="M40" s="18"/>
      <c r="N40" s="8"/>
      <c r="O40" s="8"/>
      <c r="P40" s="35" t="s">
        <v>76</v>
      </c>
      <c r="Q40" s="38"/>
      <c r="R40" s="8"/>
      <c r="S40" s="8"/>
      <c r="T40" s="52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1"/>
      <c r="I42" s="41"/>
      <c r="J42" s="41"/>
      <c r="K42" s="10" t="s">
        <v>60</v>
      </c>
      <c r="L42" s="18"/>
      <c r="M42" s="18"/>
      <c r="N42" s="18"/>
      <c r="O42" s="18"/>
      <c r="P42" s="18"/>
      <c r="Q42" s="18"/>
      <c r="R42" s="41"/>
      <c r="S42" s="41"/>
      <c r="T42" s="41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F2:H2"/>
    <mergeCell ref="P2:R2"/>
    <mergeCell ref="A3:J3"/>
    <mergeCell ref="K3:T3"/>
    <mergeCell ref="B4:I4"/>
    <mergeCell ref="L4:S4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T5:T6"/>
    <mergeCell ref="H42:J42"/>
    <mergeCell ref="R42:T42"/>
    <mergeCell ref="H38:J38"/>
    <mergeCell ref="R38:T38"/>
    <mergeCell ref="K39:K40"/>
    <mergeCell ref="N39:N40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"='中華民國113年11月$0_3_1$2024'/11"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"='中華民國113年11月$0_3_11$2024'/11"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