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45.240\共用檔案\22-0.系統抽換報表留底區\佑安\113年\1130703_農業局\20321-02-04-2\"/>
    </mc:Choice>
  </mc:AlternateContent>
  <xr:revisionPtr revIDLastSave="0" documentId="8_{A080B8A8-DD6B-4541-9792-39ED32EF2D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321-02-04-2" sheetId="1" r:id="rId1"/>
  </sheets>
  <calcPr calcId="191029"/>
</workbook>
</file>

<file path=xl/calcChain.xml><?xml version="1.0" encoding="utf-8"?>
<calcChain xmlns="http://schemas.openxmlformats.org/spreadsheetml/2006/main">
  <c r="AF38" i="1" l="1"/>
  <c r="AB38" i="1"/>
  <c r="X38" i="1"/>
  <c r="T38" i="1"/>
  <c r="O38" i="1"/>
  <c r="K38" i="1"/>
  <c r="G38" i="1"/>
  <c r="D38" i="1"/>
  <c r="C38" i="1"/>
  <c r="B38" i="1"/>
  <c r="AF37" i="1"/>
  <c r="AB37" i="1"/>
  <c r="X37" i="1"/>
  <c r="T37" i="1"/>
  <c r="O37" i="1"/>
  <c r="K37" i="1"/>
  <c r="G37" i="1"/>
  <c r="D37" i="1"/>
  <c r="C37" i="1"/>
  <c r="B37" i="1"/>
  <c r="AF36" i="1"/>
  <c r="AB36" i="1"/>
  <c r="X36" i="1"/>
  <c r="T36" i="1"/>
  <c r="O36" i="1"/>
  <c r="K36" i="1"/>
  <c r="G36" i="1"/>
  <c r="D36" i="1"/>
  <c r="C36" i="1"/>
  <c r="B36" i="1"/>
  <c r="AF35" i="1"/>
  <c r="AB35" i="1"/>
  <c r="X35" i="1"/>
  <c r="T35" i="1"/>
  <c r="O35" i="1"/>
  <c r="K35" i="1"/>
  <c r="G35" i="1"/>
  <c r="D35" i="1"/>
  <c r="C35" i="1"/>
  <c r="B35" i="1"/>
  <c r="AF34" i="1"/>
  <c r="AB34" i="1"/>
  <c r="X34" i="1"/>
  <c r="T34" i="1"/>
  <c r="O34" i="1"/>
  <c r="K34" i="1"/>
  <c r="G34" i="1"/>
  <c r="D34" i="1"/>
  <c r="C34" i="1"/>
  <c r="B34" i="1"/>
  <c r="AF33" i="1"/>
  <c r="AB33" i="1"/>
  <c r="X33" i="1"/>
  <c r="T33" i="1"/>
  <c r="O33" i="1"/>
  <c r="K33" i="1"/>
  <c r="G33" i="1"/>
  <c r="D33" i="1"/>
  <c r="C33" i="1"/>
  <c r="B33" i="1"/>
  <c r="AF32" i="1"/>
  <c r="AB32" i="1"/>
  <c r="X32" i="1"/>
  <c r="T32" i="1"/>
  <c r="O32" i="1"/>
  <c r="K32" i="1"/>
  <c r="G32" i="1"/>
  <c r="D32" i="1"/>
  <c r="C32" i="1"/>
  <c r="B32" i="1"/>
  <c r="AF31" i="1"/>
  <c r="AB31" i="1"/>
  <c r="X31" i="1"/>
  <c r="T31" i="1"/>
  <c r="O31" i="1"/>
  <c r="K31" i="1"/>
  <c r="G31" i="1"/>
  <c r="D31" i="1"/>
  <c r="C31" i="1"/>
  <c r="B31" i="1"/>
  <c r="AF30" i="1"/>
  <c r="AB30" i="1"/>
  <c r="X30" i="1"/>
  <c r="T30" i="1"/>
  <c r="O30" i="1"/>
  <c r="K30" i="1"/>
  <c r="G30" i="1"/>
  <c r="D30" i="1"/>
  <c r="C30" i="1"/>
  <c r="B30" i="1"/>
  <c r="AF29" i="1"/>
  <c r="AB29" i="1"/>
  <c r="X29" i="1"/>
  <c r="T29" i="1"/>
  <c r="O29" i="1"/>
  <c r="K29" i="1"/>
  <c r="G29" i="1"/>
  <c r="D29" i="1"/>
  <c r="C29" i="1"/>
  <c r="B29" i="1"/>
  <c r="AF28" i="1"/>
  <c r="AB28" i="1"/>
  <c r="X28" i="1"/>
  <c r="T28" i="1"/>
  <c r="O28" i="1"/>
  <c r="K28" i="1"/>
  <c r="G28" i="1"/>
  <c r="D28" i="1"/>
  <c r="C28" i="1"/>
  <c r="B28" i="1"/>
  <c r="AF27" i="1"/>
  <c r="AB27" i="1"/>
  <c r="X27" i="1"/>
  <c r="T27" i="1"/>
  <c r="O27" i="1"/>
  <c r="K27" i="1"/>
  <c r="G27" i="1"/>
  <c r="D27" i="1"/>
  <c r="C27" i="1"/>
  <c r="B27" i="1"/>
  <c r="AF26" i="1"/>
  <c r="AB26" i="1"/>
  <c r="X26" i="1"/>
  <c r="T26" i="1"/>
  <c r="O26" i="1"/>
  <c r="K26" i="1"/>
  <c r="G26" i="1"/>
  <c r="D26" i="1"/>
  <c r="C26" i="1"/>
  <c r="B26" i="1"/>
  <c r="AF25" i="1"/>
  <c r="AB25" i="1"/>
  <c r="X25" i="1"/>
  <c r="T25" i="1"/>
  <c r="O25" i="1"/>
  <c r="K25" i="1"/>
  <c r="G25" i="1"/>
  <c r="D25" i="1"/>
  <c r="C25" i="1"/>
  <c r="B25" i="1"/>
  <c r="AF24" i="1"/>
  <c r="AB24" i="1"/>
  <c r="X24" i="1"/>
  <c r="T24" i="1"/>
  <c r="O24" i="1"/>
  <c r="K24" i="1"/>
  <c r="G24" i="1"/>
  <c r="D24" i="1"/>
  <c r="C24" i="1"/>
  <c r="B24" i="1"/>
  <c r="AF23" i="1"/>
  <c r="AB23" i="1"/>
  <c r="X23" i="1"/>
  <c r="T23" i="1"/>
  <c r="O23" i="1"/>
  <c r="K23" i="1"/>
  <c r="G23" i="1"/>
  <c r="D23" i="1"/>
  <c r="C23" i="1"/>
  <c r="B23" i="1"/>
  <c r="AF22" i="1"/>
  <c r="AB22" i="1"/>
  <c r="X22" i="1"/>
  <c r="T22" i="1"/>
  <c r="O22" i="1"/>
  <c r="K22" i="1"/>
  <c r="G22" i="1"/>
  <c r="D22" i="1"/>
  <c r="C22" i="1"/>
  <c r="B22" i="1"/>
  <c r="AF21" i="1"/>
  <c r="AB21" i="1"/>
  <c r="X21" i="1"/>
  <c r="T21" i="1"/>
  <c r="O21" i="1"/>
  <c r="K21" i="1"/>
  <c r="G21" i="1"/>
  <c r="D21" i="1"/>
  <c r="C21" i="1"/>
  <c r="B21" i="1"/>
  <c r="AF20" i="1"/>
  <c r="AB20" i="1"/>
  <c r="X20" i="1"/>
  <c r="D20" i="1" s="1"/>
  <c r="T20" i="1"/>
  <c r="O20" i="1"/>
  <c r="K20" i="1"/>
  <c r="G20" i="1"/>
  <c r="C20" i="1"/>
  <c r="B20" i="1"/>
  <c r="AF19" i="1"/>
  <c r="AB19" i="1"/>
  <c r="X19" i="1"/>
  <c r="T19" i="1"/>
  <c r="O19" i="1"/>
  <c r="K19" i="1"/>
  <c r="G19" i="1"/>
  <c r="D19" i="1"/>
  <c r="C19" i="1"/>
  <c r="B19" i="1"/>
  <c r="AF18" i="1"/>
  <c r="AB18" i="1"/>
  <c r="X18" i="1"/>
  <c r="T18" i="1"/>
  <c r="O18" i="1"/>
  <c r="K18" i="1"/>
  <c r="G18" i="1"/>
  <c r="D18" i="1"/>
  <c r="C18" i="1"/>
  <c r="B18" i="1"/>
  <c r="AF17" i="1"/>
  <c r="AB17" i="1"/>
  <c r="X17" i="1"/>
  <c r="T17" i="1"/>
  <c r="O17" i="1"/>
  <c r="K17" i="1"/>
  <c r="G17" i="1"/>
  <c r="D17" i="1"/>
  <c r="C17" i="1"/>
  <c r="B17" i="1"/>
  <c r="AF16" i="1"/>
  <c r="AB16" i="1"/>
  <c r="X16" i="1"/>
  <c r="T16" i="1"/>
  <c r="O16" i="1"/>
  <c r="K16" i="1"/>
  <c r="G16" i="1"/>
  <c r="D16" i="1"/>
  <c r="C16" i="1"/>
  <c r="B16" i="1"/>
  <c r="AF15" i="1"/>
  <c r="AB15" i="1"/>
  <c r="X15" i="1"/>
  <c r="T15" i="1"/>
  <c r="O15" i="1"/>
  <c r="K15" i="1"/>
  <c r="G15" i="1"/>
  <c r="D15" i="1"/>
  <c r="C15" i="1"/>
  <c r="C9" i="1" s="1"/>
  <c r="B15" i="1"/>
  <c r="AF14" i="1"/>
  <c r="AB14" i="1"/>
  <c r="X14" i="1"/>
  <c r="T14" i="1"/>
  <c r="O14" i="1"/>
  <c r="K14" i="1"/>
  <c r="G14" i="1"/>
  <c r="D14" i="1"/>
  <c r="C14" i="1"/>
  <c r="B14" i="1"/>
  <c r="B9" i="1" s="1"/>
  <c r="AF13" i="1"/>
  <c r="AB13" i="1"/>
  <c r="X13" i="1"/>
  <c r="T13" i="1"/>
  <c r="O13" i="1"/>
  <c r="K13" i="1"/>
  <c r="G13" i="1"/>
  <c r="D13" i="1"/>
  <c r="C13" i="1"/>
  <c r="B13" i="1"/>
  <c r="AF12" i="1"/>
  <c r="AB12" i="1"/>
  <c r="X12" i="1"/>
  <c r="T12" i="1"/>
  <c r="O12" i="1"/>
  <c r="K12" i="1"/>
  <c r="G12" i="1"/>
  <c r="D12" i="1"/>
  <c r="C12" i="1"/>
  <c r="B12" i="1"/>
  <c r="AF11" i="1"/>
  <c r="AB11" i="1"/>
  <c r="X11" i="1"/>
  <c r="T11" i="1"/>
  <c r="O11" i="1"/>
  <c r="K11" i="1"/>
  <c r="G11" i="1"/>
  <c r="D11" i="1"/>
  <c r="C11" i="1"/>
  <c r="B11" i="1"/>
  <c r="AF10" i="1"/>
  <c r="AB10" i="1"/>
  <c r="X10" i="1"/>
  <c r="T10" i="1"/>
  <c r="O10" i="1"/>
  <c r="K10" i="1"/>
  <c r="G10" i="1"/>
  <c r="D10" i="1"/>
  <c r="C10" i="1"/>
  <c r="B10" i="1"/>
  <c r="AG9" i="1"/>
  <c r="AE9" i="1"/>
  <c r="AF9" i="1" s="1"/>
  <c r="AD9" i="1"/>
  <c r="AC9" i="1"/>
  <c r="AB9" i="1"/>
  <c r="AA9" i="1"/>
  <c r="Z9" i="1"/>
  <c r="Y9" i="1"/>
  <c r="X9" i="1"/>
  <c r="W9" i="1"/>
  <c r="V9" i="1"/>
  <c r="U9" i="1"/>
  <c r="S9" i="1"/>
  <c r="T9" i="1" s="1"/>
  <c r="R9" i="1"/>
  <c r="P9" i="1"/>
  <c r="O9" i="1"/>
  <c r="N9" i="1"/>
  <c r="M9" i="1"/>
  <c r="L9" i="1"/>
  <c r="K9" i="1"/>
  <c r="J9" i="1"/>
  <c r="I9" i="1"/>
  <c r="H9" i="1"/>
  <c r="F9" i="1"/>
  <c r="G9" i="1" s="1"/>
  <c r="E9" i="1"/>
  <c r="D9" i="1" l="1"/>
</calcChain>
</file>

<file path=xl/sharedStrings.xml><?xml version="1.0" encoding="utf-8"?>
<sst xmlns="http://schemas.openxmlformats.org/spreadsheetml/2006/main" count="141" uniqueCount="68">
  <si>
    <t>公開類</t>
  </si>
  <si>
    <t>年  報</t>
  </si>
  <si>
    <t xml:space="preserve">    臺中市果品生產概況</t>
  </si>
  <si>
    <t>中華民國112年</t>
  </si>
  <si>
    <t>行政
區別</t>
  </si>
  <si>
    <t>總  計</t>
  </si>
  <si>
    <t>豐原區</t>
  </si>
  <si>
    <t>東勢區</t>
  </si>
  <si>
    <t>大甲區</t>
  </si>
  <si>
    <t>清水區</t>
  </si>
  <si>
    <t>沙鹿區</t>
  </si>
  <si>
    <t>梧棲區</t>
  </si>
  <si>
    <t>后里區</t>
  </si>
  <si>
    <t>神岡區</t>
  </si>
  <si>
    <t>潭子區</t>
  </si>
  <si>
    <t>大雅區</t>
  </si>
  <si>
    <t>新社區</t>
  </si>
  <si>
    <t>石岡區</t>
  </si>
  <si>
    <t>外埔區</t>
  </si>
  <si>
    <t>大安區</t>
  </si>
  <si>
    <t>烏日區</t>
  </si>
  <si>
    <t>大肚區</t>
  </si>
  <si>
    <t>龍井區</t>
  </si>
  <si>
    <t>霧峰區</t>
  </si>
  <si>
    <t>太平區</t>
  </si>
  <si>
    <t>大里區</t>
  </si>
  <si>
    <t>和平區</t>
  </si>
  <si>
    <t>中　區</t>
  </si>
  <si>
    <t>東　區</t>
  </si>
  <si>
    <t>南　區</t>
  </si>
  <si>
    <t>西　區</t>
  </si>
  <si>
    <t>北　區</t>
  </si>
  <si>
    <t>西屯區</t>
  </si>
  <si>
    <t>南屯區</t>
  </si>
  <si>
    <t>北屯區</t>
  </si>
  <si>
    <t>填  表</t>
  </si>
  <si>
    <t xml:space="preserve"> 資料來源：由本局作物生產科依據農業部農糧署「農情報告資源網」資料彙編。 </t>
  </si>
  <si>
    <t>次年6月底前填報</t>
  </si>
  <si>
    <t>合　　計</t>
  </si>
  <si>
    <t>種植面積</t>
  </si>
  <si>
    <t>收穫面積</t>
  </si>
  <si>
    <t>產量</t>
  </si>
  <si>
    <t>審  核</t>
  </si>
  <si>
    <t>梨</t>
  </si>
  <si>
    <t>每公頃
平均產量</t>
  </si>
  <si>
    <t>業務主管人員</t>
  </si>
  <si>
    <t>主辦統計人員</t>
  </si>
  <si>
    <t>杮</t>
  </si>
  <si>
    <t>機關首長</t>
  </si>
  <si>
    <t>椪　　柑</t>
  </si>
  <si>
    <t>編製機關</t>
  </si>
  <si>
    <t>表　　號</t>
  </si>
  <si>
    <t xml:space="preserve">           收穫面積—公頃</t>
  </si>
  <si>
    <t xml:space="preserve"> 單位 : 每公頃平均產量—公斤</t>
  </si>
  <si>
    <t xml:space="preserve">           產量—公斤</t>
  </si>
  <si>
    <t>臺中市政府農業局</t>
  </si>
  <si>
    <t>20321-02-04-2</t>
  </si>
  <si>
    <t xml:space="preserve">資料來源：由本局作物生產科依據農業部農糧署「農情報告資源網」資料彙編。 </t>
  </si>
  <si>
    <t xml:space="preserve">填表說明：本表編製1份，並依統計法規定永久保存，資料透過網際網路上傳至「臺中市公務統計行政管理系統」。 </t>
  </si>
  <si>
    <t xml:space="preserve">     臺中市果品生產概況(續完)</t>
  </si>
  <si>
    <t>葡　　萄</t>
  </si>
  <si>
    <t>桃</t>
  </si>
  <si>
    <t>荔　　枝</t>
  </si>
  <si>
    <t>龍眼</t>
  </si>
  <si>
    <t>　　　　　中華民國112年</t>
    <phoneticPr fontId="11" type="noConversion"/>
  </si>
  <si>
    <t xml:space="preserve">           中華民國113 年6月27日編製</t>
    <phoneticPr fontId="11" type="noConversion"/>
  </si>
  <si>
    <t xml:space="preserve"> 填表說明：本表編製1份，並依統計法規定永久保存，資料透過網際網路上傳至「臺中市公務統計行政管理系統」。 </t>
    <phoneticPr fontId="11" type="noConversion"/>
  </si>
  <si>
    <t xml:space="preserve">               中華民國113 年6月27日編製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</si>
</sst>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#,##0;\-#,###;\-"/>
  </numFmts>
  <fonts count="12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1" fillId="0" borderId="1" xfId="0" applyNumberFormat="1" applyFont="1" applyBorder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/>
    <xf numFmtId="41" fontId="4" fillId="0" borderId="0" xfId="0" applyNumberFormat="1" applyFont="1" applyAlignment="1">
      <alignment horizontal="left"/>
    </xf>
    <xf numFmtId="0" fontId="5" fillId="0" borderId="0" xfId="0" applyFont="1"/>
    <xf numFmtId="176" fontId="3" fillId="0" borderId="8" xfId="0" applyNumberFormat="1" applyFont="1" applyBorder="1"/>
    <xf numFmtId="0" fontId="4" fillId="0" borderId="9" xfId="0" applyFont="1" applyBorder="1"/>
    <xf numFmtId="176" fontId="3" fillId="0" borderId="0" xfId="0" applyNumberFormat="1" applyFont="1"/>
    <xf numFmtId="43" fontId="3" fillId="0" borderId="10" xfId="0" applyNumberFormat="1" applyFont="1" applyBorder="1" applyAlignment="1">
      <alignment horizontal="center" vertical="center"/>
    </xf>
    <xf numFmtId="43" fontId="3" fillId="0" borderId="8" xfId="0" applyNumberFormat="1" applyFont="1" applyBorder="1" applyAlignment="1">
      <alignment horizontal="center" vertical="center"/>
    </xf>
    <xf numFmtId="43" fontId="3" fillId="0" borderId="9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/>
    </xf>
    <xf numFmtId="0" fontId="6" fillId="0" borderId="0" xfId="0" applyFont="1"/>
    <xf numFmtId="176" fontId="3" fillId="0" borderId="3" xfId="0" applyNumberFormat="1" applyFont="1" applyBorder="1"/>
    <xf numFmtId="43" fontId="3" fillId="0" borderId="2" xfId="0" applyNumberFormat="1" applyFont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3" fillId="0" borderId="3" xfId="0" applyNumberFormat="1" applyFont="1" applyBorder="1" applyAlignment="1">
      <alignment horizontal="center" vertical="center"/>
    </xf>
    <xf numFmtId="0" fontId="6" fillId="0" borderId="2" xfId="0" applyFont="1" applyBorder="1"/>
    <xf numFmtId="43" fontId="7" fillId="0" borderId="0" xfId="0" applyNumberFormat="1" applyFont="1" applyAlignment="1">
      <alignment horizontal="center" vertical="center"/>
    </xf>
    <xf numFmtId="41" fontId="4" fillId="0" borderId="0" xfId="0" applyNumberFormat="1" applyFont="1"/>
    <xf numFmtId="176" fontId="7" fillId="0" borderId="3" xfId="0" applyNumberFormat="1" applyFont="1" applyBorder="1"/>
    <xf numFmtId="176" fontId="3" fillId="0" borderId="6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/>
    <xf numFmtId="176" fontId="7" fillId="0" borderId="0" xfId="0" applyNumberFormat="1" applyFont="1"/>
    <xf numFmtId="176" fontId="1" fillId="0" borderId="8" xfId="0" applyNumberFormat="1" applyFont="1" applyBorder="1" applyAlignment="1">
      <alignment horizontal="center"/>
    </xf>
    <xf numFmtId="0" fontId="4" fillId="0" borderId="3" xfId="0" applyFont="1" applyBorder="1"/>
    <xf numFmtId="43" fontId="8" fillId="0" borderId="0" xfId="0" applyNumberFormat="1" applyFont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0" fontId="6" fillId="0" borderId="6" xfId="0" applyFont="1" applyBorder="1"/>
    <xf numFmtId="0" fontId="5" fillId="0" borderId="8" xfId="0" applyFont="1" applyBorder="1"/>
    <xf numFmtId="176" fontId="7" fillId="0" borderId="8" xfId="0" applyNumberFormat="1" applyFont="1" applyBorder="1"/>
    <xf numFmtId="43" fontId="3" fillId="0" borderId="0" xfId="0" applyNumberFormat="1" applyFont="1" applyAlignment="1">
      <alignment vertical="center"/>
    </xf>
    <xf numFmtId="43" fontId="3" fillId="0" borderId="8" xfId="0" applyNumberFormat="1" applyFont="1" applyBorder="1" applyAlignment="1">
      <alignment vertical="center"/>
    </xf>
    <xf numFmtId="43" fontId="3" fillId="0" borderId="3" xfId="0" applyNumberFormat="1" applyFont="1" applyBorder="1" applyAlignment="1">
      <alignment vertical="center"/>
    </xf>
    <xf numFmtId="43" fontId="8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176" fontId="7" fillId="0" borderId="2" xfId="0" applyNumberFormat="1" applyFont="1" applyBorder="1"/>
    <xf numFmtId="176" fontId="7" fillId="0" borderId="0" xfId="0" applyNumberFormat="1" applyFont="1"/>
    <xf numFmtId="176" fontId="7" fillId="0" borderId="3" xfId="0" applyNumberFormat="1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43" fontId="1" fillId="0" borderId="5" xfId="0" applyNumberFormat="1" applyFont="1" applyBorder="1" applyAlignment="1">
      <alignment horizontal="center"/>
    </xf>
    <xf numFmtId="43" fontId="1" fillId="0" borderId="6" xfId="0" applyNumberFormat="1" applyFont="1" applyBorder="1" applyAlignment="1">
      <alignment horizontal="center" vertical="center"/>
    </xf>
    <xf numFmtId="43" fontId="1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0"/>
  <sheetViews>
    <sheetView tabSelected="1" workbookViewId="0">
      <pane xSplit="1" topLeftCell="B1" activePane="topRight" state="frozen"/>
      <selection activeCell="B1" sqref="B1"/>
      <selection pane="topRight" activeCell="AD39" sqref="AD39:AG39"/>
    </sheetView>
  </sheetViews>
  <sheetFormatPr defaultColWidth="9.28515625" defaultRowHeight="15" x14ac:dyDescent="0.25"/>
  <cols>
    <col min="1" max="1" width="10.140625" customWidth="1"/>
    <col min="2" max="3" width="13.7109375" customWidth="1"/>
    <col min="4" max="4" width="14.85546875" customWidth="1"/>
    <col min="5" max="7" width="13.7109375" customWidth="1"/>
    <col min="8" max="8" width="14.85546875" customWidth="1"/>
    <col min="9" max="11" width="13.7109375" customWidth="1"/>
    <col min="12" max="12" width="14.85546875" customWidth="1"/>
    <col min="13" max="14" width="13.7109375" customWidth="1"/>
    <col min="15" max="15" width="14.85546875" customWidth="1"/>
    <col min="16" max="16" width="13.7109375" customWidth="1"/>
    <col min="17" max="17" width="10.140625" customWidth="1"/>
    <col min="18" max="19" width="13.7109375" customWidth="1"/>
    <col min="20" max="20" width="14.85546875" customWidth="1"/>
    <col min="21" max="23" width="13.7109375" customWidth="1"/>
    <col min="24" max="24" width="14.85546875" customWidth="1"/>
    <col min="25" max="27" width="13.7109375" customWidth="1"/>
    <col min="28" max="28" width="14.85546875" customWidth="1"/>
    <col min="29" max="31" width="13.7109375" customWidth="1"/>
    <col min="32" max="32" width="14.85546875" customWidth="1"/>
    <col min="33" max="33" width="14.42578125" customWidth="1"/>
  </cols>
  <sheetData>
    <row r="1" spans="1:34" ht="19.5" customHeight="1" x14ac:dyDescent="0.3">
      <c r="A1" s="1" t="s">
        <v>0</v>
      </c>
      <c r="B1" s="10"/>
      <c r="C1" s="12"/>
      <c r="D1" s="12"/>
      <c r="E1" s="12"/>
      <c r="F1" s="17"/>
      <c r="G1" s="17"/>
      <c r="H1" s="17"/>
      <c r="I1" s="17"/>
      <c r="J1" s="17"/>
      <c r="K1" s="12"/>
      <c r="L1" s="12"/>
      <c r="M1" s="26"/>
      <c r="N1" s="27" t="s">
        <v>50</v>
      </c>
      <c r="O1" s="45" t="s">
        <v>55</v>
      </c>
      <c r="P1" s="45"/>
      <c r="Q1" s="1" t="s">
        <v>0</v>
      </c>
      <c r="R1" s="30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34"/>
      <c r="AE1" s="27" t="s">
        <v>50</v>
      </c>
      <c r="AF1" s="45" t="s">
        <v>55</v>
      </c>
      <c r="AG1" s="45"/>
      <c r="AH1" s="35"/>
    </row>
    <row r="2" spans="1:34" ht="19.5" customHeight="1" x14ac:dyDescent="0.3">
      <c r="A2" s="1" t="s">
        <v>1</v>
      </c>
      <c r="B2" s="11" t="s">
        <v>37</v>
      </c>
      <c r="C2" s="18"/>
      <c r="D2" s="18"/>
      <c r="E2" s="18"/>
      <c r="F2" s="25"/>
      <c r="G2" s="25"/>
      <c r="H2" s="50"/>
      <c r="I2" s="50"/>
      <c r="J2" s="50"/>
      <c r="K2" s="50"/>
      <c r="L2" s="50"/>
      <c r="M2" s="51"/>
      <c r="N2" s="27" t="s">
        <v>51</v>
      </c>
      <c r="O2" s="46" t="s">
        <v>56</v>
      </c>
      <c r="P2" s="46"/>
      <c r="Q2" s="1" t="s">
        <v>1</v>
      </c>
      <c r="R2" s="11" t="s">
        <v>37</v>
      </c>
      <c r="S2" s="31"/>
      <c r="T2" s="18"/>
      <c r="U2" s="18"/>
      <c r="V2" s="18"/>
      <c r="W2" s="18"/>
      <c r="X2" s="18"/>
      <c r="Y2" s="50"/>
      <c r="Z2" s="50"/>
      <c r="AA2" s="50"/>
      <c r="AB2" s="50"/>
      <c r="AC2" s="50"/>
      <c r="AD2" s="51"/>
      <c r="AE2" s="27" t="s">
        <v>51</v>
      </c>
      <c r="AF2" s="46" t="s">
        <v>56</v>
      </c>
      <c r="AG2" s="46"/>
      <c r="AH2" s="35"/>
    </row>
    <row r="3" spans="1:34" ht="21" customHeight="1" x14ac:dyDescent="0.3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47" t="s">
        <v>52</v>
      </c>
      <c r="O3" s="47"/>
      <c r="P3" s="47"/>
      <c r="Q3" s="28"/>
      <c r="R3" s="52" t="s">
        <v>59</v>
      </c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47" t="s">
        <v>52</v>
      </c>
      <c r="AF3" s="47"/>
      <c r="AG3" s="47"/>
    </row>
    <row r="4" spans="1:34" ht="15.75" customHeight="1" x14ac:dyDescent="0.25">
      <c r="A4" s="2"/>
      <c r="B4" s="12"/>
      <c r="C4" s="12"/>
      <c r="D4" s="12"/>
      <c r="E4" s="12"/>
      <c r="F4" s="17"/>
      <c r="G4" s="17"/>
      <c r="H4" s="17"/>
      <c r="I4" s="17"/>
      <c r="J4" s="17"/>
      <c r="K4" s="12"/>
      <c r="L4" s="12"/>
      <c r="M4" s="12"/>
      <c r="N4" s="48" t="s">
        <v>53</v>
      </c>
      <c r="O4" s="48"/>
      <c r="P4" s="48"/>
      <c r="Q4" s="2"/>
      <c r="R4" s="2"/>
      <c r="S4" s="12"/>
      <c r="T4" s="12"/>
      <c r="U4" s="12"/>
      <c r="V4" s="12"/>
      <c r="W4" s="17"/>
      <c r="X4" s="17"/>
      <c r="Y4" s="17"/>
      <c r="Z4" s="17"/>
      <c r="AA4" s="17"/>
      <c r="AB4" s="12"/>
      <c r="AC4" s="12"/>
      <c r="AD4" s="12"/>
      <c r="AE4" s="48" t="s">
        <v>53</v>
      </c>
      <c r="AF4" s="48"/>
      <c r="AG4" s="48"/>
    </row>
    <row r="5" spans="1:34" ht="16.5" customHeight="1" x14ac:dyDescent="0.25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49" t="s">
        <v>54</v>
      </c>
      <c r="O5" s="49"/>
      <c r="P5" s="25"/>
      <c r="Q5" s="25"/>
      <c r="R5" s="53" t="s">
        <v>64</v>
      </c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49" t="s">
        <v>54</v>
      </c>
      <c r="AF5" s="49"/>
      <c r="AG5" s="25"/>
    </row>
    <row r="6" spans="1:34" ht="26.25" customHeight="1" x14ac:dyDescent="0.25">
      <c r="A6" s="54" t="s">
        <v>4</v>
      </c>
      <c r="B6" s="43" t="s">
        <v>38</v>
      </c>
      <c r="C6" s="43"/>
      <c r="D6" s="43"/>
      <c r="E6" s="43" t="s">
        <v>43</v>
      </c>
      <c r="F6" s="43"/>
      <c r="G6" s="43"/>
      <c r="H6" s="43"/>
      <c r="I6" s="43" t="s">
        <v>47</v>
      </c>
      <c r="J6" s="43"/>
      <c r="K6" s="43"/>
      <c r="L6" s="43"/>
      <c r="M6" s="43" t="s">
        <v>49</v>
      </c>
      <c r="N6" s="43"/>
      <c r="O6" s="43"/>
      <c r="P6" s="43"/>
      <c r="Q6" s="43" t="s">
        <v>4</v>
      </c>
      <c r="R6" s="43" t="s">
        <v>60</v>
      </c>
      <c r="S6" s="43"/>
      <c r="T6" s="43"/>
      <c r="U6" s="43"/>
      <c r="V6" s="43" t="s">
        <v>61</v>
      </c>
      <c r="W6" s="43"/>
      <c r="X6" s="43"/>
      <c r="Y6" s="43"/>
      <c r="Z6" s="43" t="s">
        <v>62</v>
      </c>
      <c r="AA6" s="43"/>
      <c r="AB6" s="43"/>
      <c r="AC6" s="43"/>
      <c r="AD6" s="43" t="s">
        <v>63</v>
      </c>
      <c r="AE6" s="43"/>
      <c r="AF6" s="43"/>
      <c r="AG6" s="43"/>
      <c r="AH6" s="36"/>
    </row>
    <row r="7" spans="1:34" ht="16.5" customHeight="1" x14ac:dyDescent="0.25">
      <c r="A7" s="54"/>
      <c r="B7" s="42" t="s">
        <v>39</v>
      </c>
      <c r="C7" s="42" t="s">
        <v>40</v>
      </c>
      <c r="D7" s="42" t="s">
        <v>41</v>
      </c>
      <c r="E7" s="42" t="s">
        <v>39</v>
      </c>
      <c r="F7" s="42" t="s">
        <v>40</v>
      </c>
      <c r="G7" s="43" t="s">
        <v>44</v>
      </c>
      <c r="H7" s="42" t="s">
        <v>41</v>
      </c>
      <c r="I7" s="42" t="s">
        <v>39</v>
      </c>
      <c r="J7" s="42" t="s">
        <v>40</v>
      </c>
      <c r="K7" s="43" t="s">
        <v>44</v>
      </c>
      <c r="L7" s="42" t="s">
        <v>41</v>
      </c>
      <c r="M7" s="42" t="s">
        <v>39</v>
      </c>
      <c r="N7" s="42" t="s">
        <v>40</v>
      </c>
      <c r="O7" s="43" t="s">
        <v>44</v>
      </c>
      <c r="P7" s="42" t="s">
        <v>41</v>
      </c>
      <c r="Q7" s="43"/>
      <c r="R7" s="42" t="s">
        <v>39</v>
      </c>
      <c r="S7" s="42" t="s">
        <v>40</v>
      </c>
      <c r="T7" s="43" t="s">
        <v>44</v>
      </c>
      <c r="U7" s="42" t="s">
        <v>41</v>
      </c>
      <c r="V7" s="42" t="s">
        <v>39</v>
      </c>
      <c r="W7" s="42" t="s">
        <v>40</v>
      </c>
      <c r="X7" s="43" t="s">
        <v>44</v>
      </c>
      <c r="Y7" s="42" t="s">
        <v>41</v>
      </c>
      <c r="Z7" s="42" t="s">
        <v>39</v>
      </c>
      <c r="AA7" s="42" t="s">
        <v>40</v>
      </c>
      <c r="AB7" s="43" t="s">
        <v>44</v>
      </c>
      <c r="AC7" s="42" t="s">
        <v>41</v>
      </c>
      <c r="AD7" s="42" t="s">
        <v>39</v>
      </c>
      <c r="AE7" s="42" t="s">
        <v>40</v>
      </c>
      <c r="AF7" s="43" t="s">
        <v>44</v>
      </c>
      <c r="AG7" s="44" t="s">
        <v>41</v>
      </c>
      <c r="AH7" s="29"/>
    </row>
    <row r="8" spans="1:34" ht="24.75" customHeight="1" x14ac:dyDescent="0.25">
      <c r="A8" s="54"/>
      <c r="B8" s="42"/>
      <c r="C8" s="42"/>
      <c r="D8" s="42"/>
      <c r="E8" s="42"/>
      <c r="F8" s="42"/>
      <c r="G8" s="43"/>
      <c r="H8" s="42"/>
      <c r="I8" s="42"/>
      <c r="J8" s="42"/>
      <c r="K8" s="43"/>
      <c r="L8" s="42"/>
      <c r="M8" s="42"/>
      <c r="N8" s="42"/>
      <c r="O8" s="43"/>
      <c r="P8" s="42"/>
      <c r="Q8" s="43"/>
      <c r="R8" s="42"/>
      <c r="S8" s="42"/>
      <c r="T8" s="43"/>
      <c r="U8" s="42"/>
      <c r="V8" s="42"/>
      <c r="W8" s="42"/>
      <c r="X8" s="43"/>
      <c r="Y8" s="42"/>
      <c r="Z8" s="42"/>
      <c r="AA8" s="42"/>
      <c r="AB8" s="43"/>
      <c r="AC8" s="42"/>
      <c r="AD8" s="42"/>
      <c r="AE8" s="42"/>
      <c r="AF8" s="43"/>
      <c r="AG8" s="44"/>
      <c r="AH8" s="29"/>
    </row>
    <row r="9" spans="1:34" ht="23.1" customHeight="1" x14ac:dyDescent="0.3">
      <c r="A9" s="3" t="s">
        <v>5</v>
      </c>
      <c r="B9" s="13">
        <f>SUM(B10:B38)</f>
        <v>13639.36</v>
      </c>
      <c r="C9" s="19">
        <f>SUM(C10:C38)</f>
        <v>13589.949999999997</v>
      </c>
      <c r="D9" s="19">
        <f>SUM(D10:D38)</f>
        <v>158759088.11812291</v>
      </c>
      <c r="E9" s="19">
        <f>SUM(E10:E38)</f>
        <v>3305.68</v>
      </c>
      <c r="F9" s="19">
        <f>SUM(F10:F38)</f>
        <v>3303.39</v>
      </c>
      <c r="G9" s="40">
        <f>IF(F9&lt;&gt;0, H9/F9, 0)</f>
        <v>17104.130302507423</v>
      </c>
      <c r="H9" s="19">
        <f>SUM(H10:H38)</f>
        <v>56501613</v>
      </c>
      <c r="I9" s="19">
        <f>SUM(I10:I38)</f>
        <v>3345.74</v>
      </c>
      <c r="J9" s="19">
        <f>SUM(J10:J38)</f>
        <v>3344.9399999999996</v>
      </c>
      <c r="K9" s="40">
        <f>IF(J9&lt;&gt;0, L9/J9, 0)</f>
        <v>13627.654307700588</v>
      </c>
      <c r="L9" s="19">
        <f>SUM(L10:L38)</f>
        <v>45583686</v>
      </c>
      <c r="M9" s="19">
        <f>SUM(M10:M38)</f>
        <v>1388.0700000000002</v>
      </c>
      <c r="N9" s="19">
        <f>SUM(N10:N38)</f>
        <v>1363.0700000000002</v>
      </c>
      <c r="O9" s="40">
        <f>IF(N9&lt;&gt;0, P9/N9, 0)</f>
        <v>18374.130455515857</v>
      </c>
      <c r="P9" s="19">
        <f>SUM(P10:P38)</f>
        <v>25045226</v>
      </c>
      <c r="Q9" s="55" t="s">
        <v>5</v>
      </c>
      <c r="R9" s="13">
        <f>SUM(R10:R38)</f>
        <v>422.58</v>
      </c>
      <c r="S9" s="19">
        <f>SUM(S10:S38)</f>
        <v>422.15999999999997</v>
      </c>
      <c r="T9" s="40">
        <f>IF(S9&lt;&gt;0, U9/S9, 0)</f>
        <v>28214.240809171883</v>
      </c>
      <c r="U9" s="19">
        <f>SUM(U10:U38)</f>
        <v>11910923.9</v>
      </c>
      <c r="V9" s="19">
        <f>SUM(V10:V38)</f>
        <v>1206.8699999999999</v>
      </c>
      <c r="W9" s="19">
        <f>SUM(W10:W38)</f>
        <v>1192.4299999999998</v>
      </c>
      <c r="X9" s="40">
        <f>IF(W9&lt;&gt;0, Y9/W9, 0)</f>
        <v>10009.74044598006</v>
      </c>
      <c r="Y9" s="19">
        <f>SUM(Y10:Y38)</f>
        <v>11935914.800000001</v>
      </c>
      <c r="Z9" s="19">
        <f>SUM(Z10:Z38)</f>
        <v>1805.6799999999998</v>
      </c>
      <c r="AA9" s="19">
        <f>SUM(AA10:AA38)</f>
        <v>1800.2000000000003</v>
      </c>
      <c r="AB9" s="40">
        <f>IF(AA9&lt;&gt;0, AC9/AA9, 0)</f>
        <v>7084.7283635151643</v>
      </c>
      <c r="AC9" s="19">
        <f>SUM(AC10:AC38)</f>
        <v>12753928</v>
      </c>
      <c r="AD9" s="19">
        <f>SUM(AD10:AD38)</f>
        <v>2164.7399999999998</v>
      </c>
      <c r="AE9" s="19">
        <f>SUM(AE10:AE38)</f>
        <v>2163.7599999999998</v>
      </c>
      <c r="AF9" s="40">
        <f>IF(AE9&lt;&gt;0, AG9/AE9, 0)</f>
        <v>9360.2488261175004</v>
      </c>
      <c r="AG9" s="19">
        <f>SUM(AG10:AG38)</f>
        <v>20253332</v>
      </c>
    </row>
    <row r="10" spans="1:34" ht="23.1" customHeight="1" x14ac:dyDescent="0.25">
      <c r="A10" s="4" t="s">
        <v>6</v>
      </c>
      <c r="B10" s="14">
        <f t="shared" ref="B10:B38" si="0">SUM(E10, I10, M10, R10, V10, Z10, AD10)</f>
        <v>273.41000000000003</v>
      </c>
      <c r="C10" s="20">
        <f t="shared" ref="C10:C38" si="1">SUM(F10, J10, N10, S10, W10, AA10, AE10)</f>
        <v>243.45</v>
      </c>
      <c r="D10" s="20">
        <f t="shared" ref="D10:D19" si="2">SUM(H10, L10, P10, U10, Y10, AC10, AG10)</f>
        <v>4606209</v>
      </c>
      <c r="E10" s="37">
        <v>1.58</v>
      </c>
      <c r="F10" s="37">
        <v>1.04</v>
      </c>
      <c r="G10" s="20">
        <f t="shared" ref="G10:G38" si="3">IF(ISERROR(H10/F10), "--", H10/F10)</f>
        <v>22500</v>
      </c>
      <c r="H10" s="37">
        <v>23400</v>
      </c>
      <c r="I10" s="37">
        <v>44.56</v>
      </c>
      <c r="J10" s="37">
        <v>43.76</v>
      </c>
      <c r="K10" s="20">
        <f t="shared" ref="K10:K38" si="4">IF(ISERROR(L10/J10), "--", L10/J10)</f>
        <v>12880.210237659963</v>
      </c>
      <c r="L10" s="37">
        <v>563638</v>
      </c>
      <c r="M10" s="37">
        <v>198.22</v>
      </c>
      <c r="N10" s="37">
        <v>173.52</v>
      </c>
      <c r="O10" s="20">
        <f t="shared" ref="O10:O38" si="5">IF(ISERROR(P10/N10), "--", P10/N10)</f>
        <v>21600</v>
      </c>
      <c r="P10" s="37">
        <v>3748032</v>
      </c>
      <c r="Q10" s="56" t="s">
        <v>6</v>
      </c>
      <c r="R10" s="38">
        <v>2.96</v>
      </c>
      <c r="S10" s="37">
        <v>2.54</v>
      </c>
      <c r="T10" s="20">
        <f t="shared" ref="T10:T38" si="6">IF(ISERROR(U10/S10), "--", U10/S10)</f>
        <v>30057.086614173229</v>
      </c>
      <c r="U10" s="37">
        <v>76345</v>
      </c>
      <c r="V10" s="37">
        <v>10.210000000000001</v>
      </c>
      <c r="W10" s="37">
        <v>9.84</v>
      </c>
      <c r="X10" s="32">
        <f t="shared" ref="X10:X38" si="7">IF(ISERROR(Y10/W10), "--", Y10/W10)</f>
        <v>10800</v>
      </c>
      <c r="Y10" s="37">
        <v>106272</v>
      </c>
      <c r="Z10" s="37">
        <v>9.68</v>
      </c>
      <c r="AA10" s="37">
        <v>7.28</v>
      </c>
      <c r="AB10" s="32">
        <f t="shared" ref="AB10:AB38" si="8">IF(ISERROR(AC10/AA10), "--", AC10/AA10)</f>
        <v>6900</v>
      </c>
      <c r="AC10" s="37">
        <v>50232</v>
      </c>
      <c r="AD10" s="37">
        <v>6.2</v>
      </c>
      <c r="AE10" s="37">
        <v>5.47</v>
      </c>
      <c r="AF10" s="32">
        <f t="shared" ref="AF10:AF38" si="9">IF(ISERROR(AG10/AE10), "--", AG10/AE10)</f>
        <v>7000</v>
      </c>
      <c r="AG10" s="37">
        <v>38290</v>
      </c>
    </row>
    <row r="11" spans="1:34" ht="23.1" customHeight="1" x14ac:dyDescent="0.25">
      <c r="A11" s="5" t="s">
        <v>7</v>
      </c>
      <c r="B11" s="14">
        <f t="shared" si="0"/>
        <v>3130.32</v>
      </c>
      <c r="C11" s="20">
        <f t="shared" si="1"/>
        <v>3129.1699999999996</v>
      </c>
      <c r="D11" s="20">
        <f t="shared" si="2"/>
        <v>46530285</v>
      </c>
      <c r="E11" s="37">
        <v>1159.3800000000001</v>
      </c>
      <c r="F11" s="37">
        <v>1159.23</v>
      </c>
      <c r="G11" s="20">
        <f t="shared" si="3"/>
        <v>18900</v>
      </c>
      <c r="H11" s="37">
        <v>21909447</v>
      </c>
      <c r="I11" s="37">
        <v>1023.76</v>
      </c>
      <c r="J11" s="37">
        <v>1023.76</v>
      </c>
      <c r="K11" s="20">
        <f t="shared" si="4"/>
        <v>10879.993357818239</v>
      </c>
      <c r="L11" s="37">
        <v>11138502</v>
      </c>
      <c r="M11" s="37">
        <v>588.57000000000005</v>
      </c>
      <c r="N11" s="37">
        <v>588.57000000000005</v>
      </c>
      <c r="O11" s="20">
        <f t="shared" si="5"/>
        <v>15999.999999999998</v>
      </c>
      <c r="P11" s="37">
        <v>9417120</v>
      </c>
      <c r="Q11" s="56" t="s">
        <v>7</v>
      </c>
      <c r="R11" s="38">
        <v>28.89</v>
      </c>
      <c r="S11" s="37">
        <v>28.89</v>
      </c>
      <c r="T11" s="20">
        <f t="shared" si="6"/>
        <v>27799.792315680166</v>
      </c>
      <c r="U11" s="37">
        <v>803136</v>
      </c>
      <c r="V11" s="37">
        <v>319.32</v>
      </c>
      <c r="W11" s="37">
        <v>318.42</v>
      </c>
      <c r="X11" s="32">
        <f t="shared" si="7"/>
        <v>10000</v>
      </c>
      <c r="Y11" s="37">
        <v>3184200</v>
      </c>
      <c r="Z11" s="37">
        <v>2.2000000000000002</v>
      </c>
      <c r="AA11" s="37">
        <v>2.1</v>
      </c>
      <c r="AB11" s="32">
        <f t="shared" si="8"/>
        <v>7800</v>
      </c>
      <c r="AC11" s="37">
        <v>16380</v>
      </c>
      <c r="AD11" s="37">
        <v>8.1999999999999993</v>
      </c>
      <c r="AE11" s="37">
        <v>8.1999999999999993</v>
      </c>
      <c r="AF11" s="32">
        <f t="shared" si="9"/>
        <v>7500.0000000000009</v>
      </c>
      <c r="AG11" s="37">
        <v>61500</v>
      </c>
    </row>
    <row r="12" spans="1:34" ht="23.1" customHeight="1" x14ac:dyDescent="0.25">
      <c r="A12" s="5" t="s">
        <v>8</v>
      </c>
      <c r="B12" s="14">
        <f t="shared" si="0"/>
        <v>2</v>
      </c>
      <c r="C12" s="20">
        <f t="shared" si="1"/>
        <v>2</v>
      </c>
      <c r="D12" s="20">
        <f t="shared" si="2"/>
        <v>26800</v>
      </c>
      <c r="E12" s="37">
        <v>0.69</v>
      </c>
      <c r="F12" s="37">
        <v>0.69</v>
      </c>
      <c r="G12" s="20">
        <f t="shared" si="3"/>
        <v>15150.72463768116</v>
      </c>
      <c r="H12" s="37">
        <v>10454</v>
      </c>
      <c r="I12" s="20">
        <v>0</v>
      </c>
      <c r="J12" s="20">
        <v>0</v>
      </c>
      <c r="K12" s="20" t="str">
        <f t="shared" si="4"/>
        <v>--</v>
      </c>
      <c r="L12" s="20">
        <v>0</v>
      </c>
      <c r="M12" s="37">
        <v>0.02</v>
      </c>
      <c r="N12" s="37">
        <v>0.02</v>
      </c>
      <c r="O12" s="20">
        <f t="shared" si="5"/>
        <v>20050</v>
      </c>
      <c r="P12" s="37">
        <v>401</v>
      </c>
      <c r="Q12" s="56" t="s">
        <v>8</v>
      </c>
      <c r="R12" s="38">
        <v>0.21</v>
      </c>
      <c r="S12" s="37">
        <v>0.21</v>
      </c>
      <c r="T12" s="20">
        <f t="shared" si="6"/>
        <v>33200</v>
      </c>
      <c r="U12" s="37">
        <v>6972</v>
      </c>
      <c r="V12" s="37">
        <v>0.04</v>
      </c>
      <c r="W12" s="37">
        <v>0.04</v>
      </c>
      <c r="X12" s="32">
        <f t="shared" si="7"/>
        <v>9450</v>
      </c>
      <c r="Y12" s="37">
        <v>378</v>
      </c>
      <c r="Z12" s="37">
        <v>0.35</v>
      </c>
      <c r="AA12" s="37">
        <v>0.35</v>
      </c>
      <c r="AB12" s="32">
        <f t="shared" si="8"/>
        <v>6060</v>
      </c>
      <c r="AC12" s="37">
        <v>2121</v>
      </c>
      <c r="AD12" s="37">
        <v>0.69</v>
      </c>
      <c r="AE12" s="37">
        <v>0.69</v>
      </c>
      <c r="AF12" s="32">
        <f t="shared" si="9"/>
        <v>9382.608695652174</v>
      </c>
      <c r="AG12" s="37">
        <v>6474</v>
      </c>
    </row>
    <row r="13" spans="1:34" ht="23.1" customHeight="1" x14ac:dyDescent="0.25">
      <c r="A13" s="5" t="s">
        <v>9</v>
      </c>
      <c r="B13" s="14">
        <f t="shared" si="0"/>
        <v>32.04</v>
      </c>
      <c r="C13" s="20">
        <f t="shared" si="1"/>
        <v>31.24</v>
      </c>
      <c r="D13" s="20">
        <f t="shared" si="2"/>
        <v>229212</v>
      </c>
      <c r="E13" s="37">
        <v>0.21</v>
      </c>
      <c r="F13" s="37">
        <v>0.21</v>
      </c>
      <c r="G13" s="20">
        <f t="shared" si="3"/>
        <v>16200</v>
      </c>
      <c r="H13" s="37">
        <v>3402</v>
      </c>
      <c r="I13" s="20">
        <v>0</v>
      </c>
      <c r="J13" s="20">
        <v>0</v>
      </c>
      <c r="K13" s="20" t="str">
        <f t="shared" si="4"/>
        <v>--</v>
      </c>
      <c r="L13" s="20">
        <v>0</v>
      </c>
      <c r="M13" s="37">
        <v>0.1</v>
      </c>
      <c r="N13" s="37">
        <v>0.1</v>
      </c>
      <c r="O13" s="20">
        <f t="shared" si="5"/>
        <v>17600</v>
      </c>
      <c r="P13" s="37">
        <v>1760</v>
      </c>
      <c r="Q13" s="56" t="s">
        <v>9</v>
      </c>
      <c r="R13" s="14">
        <v>0</v>
      </c>
      <c r="S13" s="20">
        <v>0</v>
      </c>
      <c r="T13" s="20" t="str">
        <f t="shared" si="6"/>
        <v>--</v>
      </c>
      <c r="U13" s="20">
        <v>0</v>
      </c>
      <c r="V13" s="37">
        <v>2.16</v>
      </c>
      <c r="W13" s="37">
        <v>1.86</v>
      </c>
      <c r="X13" s="32">
        <f t="shared" si="7"/>
        <v>10150</v>
      </c>
      <c r="Y13" s="37">
        <v>18879</v>
      </c>
      <c r="Z13" s="37">
        <v>28.88</v>
      </c>
      <c r="AA13" s="37">
        <v>28.38</v>
      </c>
      <c r="AB13" s="32">
        <f t="shared" si="8"/>
        <v>7050</v>
      </c>
      <c r="AC13" s="37">
        <v>200079</v>
      </c>
      <c r="AD13" s="37">
        <v>0.69</v>
      </c>
      <c r="AE13" s="37">
        <v>0.69</v>
      </c>
      <c r="AF13" s="32">
        <f t="shared" si="9"/>
        <v>7379.7101449275369</v>
      </c>
      <c r="AG13" s="37">
        <v>5092</v>
      </c>
    </row>
    <row r="14" spans="1:34" ht="23.1" customHeight="1" x14ac:dyDescent="0.25">
      <c r="A14" s="5" t="s">
        <v>10</v>
      </c>
      <c r="B14" s="14">
        <f t="shared" si="0"/>
        <v>124.68</v>
      </c>
      <c r="C14" s="20">
        <f t="shared" si="1"/>
        <v>124.68</v>
      </c>
      <c r="D14" s="20">
        <f t="shared" si="2"/>
        <v>1013461</v>
      </c>
      <c r="E14" s="37">
        <v>1.75</v>
      </c>
      <c r="F14" s="37">
        <v>1.75</v>
      </c>
      <c r="G14" s="20">
        <f t="shared" si="3"/>
        <v>15030.285714285714</v>
      </c>
      <c r="H14" s="37">
        <v>26303</v>
      </c>
      <c r="I14" s="20">
        <v>0</v>
      </c>
      <c r="J14" s="20">
        <v>0</v>
      </c>
      <c r="K14" s="20" t="str">
        <f t="shared" si="4"/>
        <v>--</v>
      </c>
      <c r="L14" s="20">
        <v>0</v>
      </c>
      <c r="M14" s="20">
        <v>0</v>
      </c>
      <c r="N14" s="20">
        <v>0</v>
      </c>
      <c r="O14" s="20" t="str">
        <f t="shared" si="5"/>
        <v>--</v>
      </c>
      <c r="P14" s="20">
        <v>0</v>
      </c>
      <c r="Q14" s="56" t="s">
        <v>10</v>
      </c>
      <c r="R14" s="14">
        <v>0</v>
      </c>
      <c r="S14" s="20">
        <v>0</v>
      </c>
      <c r="T14" s="20" t="str">
        <f t="shared" si="6"/>
        <v>--</v>
      </c>
      <c r="U14" s="20">
        <v>0</v>
      </c>
      <c r="V14" s="37">
        <v>8.5</v>
      </c>
      <c r="W14" s="37">
        <v>8.5</v>
      </c>
      <c r="X14" s="32">
        <f t="shared" si="7"/>
        <v>11900</v>
      </c>
      <c r="Y14" s="37">
        <v>101150</v>
      </c>
      <c r="Z14" s="37">
        <v>89.4</v>
      </c>
      <c r="AA14" s="37">
        <v>89.4</v>
      </c>
      <c r="AB14" s="32">
        <f t="shared" si="8"/>
        <v>7499.9999999999991</v>
      </c>
      <c r="AC14" s="37">
        <v>670500</v>
      </c>
      <c r="AD14" s="37">
        <v>25.03</v>
      </c>
      <c r="AE14" s="37">
        <v>25.03</v>
      </c>
      <c r="AF14" s="32">
        <f t="shared" si="9"/>
        <v>8609.9880143827395</v>
      </c>
      <c r="AG14" s="37">
        <v>215508</v>
      </c>
    </row>
    <row r="15" spans="1:34" ht="23.1" customHeight="1" x14ac:dyDescent="0.25">
      <c r="A15" s="5" t="s">
        <v>11</v>
      </c>
      <c r="B15" s="14">
        <f t="shared" si="0"/>
        <v>0</v>
      </c>
      <c r="C15" s="20">
        <f t="shared" si="1"/>
        <v>0</v>
      </c>
      <c r="D15" s="20">
        <f t="shared" si="2"/>
        <v>0</v>
      </c>
      <c r="E15" s="20">
        <v>0</v>
      </c>
      <c r="F15" s="20">
        <v>0</v>
      </c>
      <c r="G15" s="20" t="str">
        <f t="shared" si="3"/>
        <v>--</v>
      </c>
      <c r="H15" s="20">
        <v>0</v>
      </c>
      <c r="I15" s="20">
        <v>0</v>
      </c>
      <c r="J15" s="20">
        <v>0</v>
      </c>
      <c r="K15" s="20" t="str">
        <f t="shared" si="4"/>
        <v>--</v>
      </c>
      <c r="L15" s="20">
        <v>0</v>
      </c>
      <c r="M15" s="20">
        <v>0</v>
      </c>
      <c r="N15" s="20">
        <v>0</v>
      </c>
      <c r="O15" s="20" t="str">
        <f t="shared" si="5"/>
        <v>--</v>
      </c>
      <c r="P15" s="20">
        <v>0</v>
      </c>
      <c r="Q15" s="56" t="s">
        <v>11</v>
      </c>
      <c r="R15" s="14">
        <v>0</v>
      </c>
      <c r="S15" s="20">
        <v>0</v>
      </c>
      <c r="T15" s="20" t="str">
        <f t="shared" si="6"/>
        <v>--</v>
      </c>
      <c r="U15" s="20">
        <v>0</v>
      </c>
      <c r="V15" s="20">
        <v>0</v>
      </c>
      <c r="W15" s="32">
        <v>0</v>
      </c>
      <c r="X15" s="32" t="str">
        <f t="shared" si="7"/>
        <v>--</v>
      </c>
      <c r="Y15" s="32">
        <v>0</v>
      </c>
      <c r="Z15" s="32">
        <v>0</v>
      </c>
      <c r="AA15" s="32">
        <v>0</v>
      </c>
      <c r="AB15" s="32" t="str">
        <f t="shared" si="8"/>
        <v>--</v>
      </c>
      <c r="AC15" s="32">
        <v>0</v>
      </c>
      <c r="AD15" s="32">
        <v>0</v>
      </c>
      <c r="AE15" s="32">
        <v>0</v>
      </c>
      <c r="AF15" s="32" t="str">
        <f t="shared" si="9"/>
        <v>--</v>
      </c>
      <c r="AG15" s="32">
        <v>0</v>
      </c>
    </row>
    <row r="16" spans="1:34" ht="23.1" customHeight="1" x14ac:dyDescent="0.25">
      <c r="A16" s="5" t="s">
        <v>12</v>
      </c>
      <c r="B16" s="14">
        <f t="shared" si="0"/>
        <v>233.57000000000002</v>
      </c>
      <c r="C16" s="20">
        <f t="shared" si="1"/>
        <v>233.37</v>
      </c>
      <c r="D16" s="20">
        <f t="shared" si="2"/>
        <v>3945614.9</v>
      </c>
      <c r="E16" s="37">
        <v>107.73</v>
      </c>
      <c r="F16" s="37">
        <v>107.73</v>
      </c>
      <c r="G16" s="20">
        <f t="shared" si="3"/>
        <v>16960.196788266963</v>
      </c>
      <c r="H16" s="37">
        <v>1827122</v>
      </c>
      <c r="I16" s="37">
        <v>26.81</v>
      </c>
      <c r="J16" s="37">
        <v>26.81</v>
      </c>
      <c r="K16" s="20">
        <f t="shared" si="4"/>
        <v>12900</v>
      </c>
      <c r="L16" s="37">
        <v>345849</v>
      </c>
      <c r="M16" s="37">
        <v>65.87</v>
      </c>
      <c r="N16" s="37">
        <v>65.87</v>
      </c>
      <c r="O16" s="20">
        <f t="shared" si="5"/>
        <v>19200</v>
      </c>
      <c r="P16" s="37">
        <v>1264704</v>
      </c>
      <c r="Q16" s="56" t="s">
        <v>12</v>
      </c>
      <c r="R16" s="38">
        <v>11.93</v>
      </c>
      <c r="S16" s="37">
        <v>11.93</v>
      </c>
      <c r="T16" s="20">
        <f t="shared" si="6"/>
        <v>29523.126571668065</v>
      </c>
      <c r="U16" s="37">
        <v>352210.9</v>
      </c>
      <c r="V16" s="37">
        <v>10.71</v>
      </c>
      <c r="W16" s="37">
        <v>10.51</v>
      </c>
      <c r="X16" s="32">
        <f t="shared" si="7"/>
        <v>8600</v>
      </c>
      <c r="Y16" s="37">
        <v>90386</v>
      </c>
      <c r="Z16" s="37">
        <v>9.2200000000000006</v>
      </c>
      <c r="AA16" s="37">
        <v>9.2200000000000006</v>
      </c>
      <c r="AB16" s="32">
        <f t="shared" si="8"/>
        <v>6000</v>
      </c>
      <c r="AC16" s="37">
        <v>55320</v>
      </c>
      <c r="AD16" s="37">
        <v>1.3</v>
      </c>
      <c r="AE16" s="37">
        <v>1.3</v>
      </c>
      <c r="AF16" s="32">
        <f t="shared" si="9"/>
        <v>7710</v>
      </c>
      <c r="AG16" s="37">
        <v>10023</v>
      </c>
    </row>
    <row r="17" spans="1:33" ht="23.1" customHeight="1" x14ac:dyDescent="0.25">
      <c r="A17" s="5" t="s">
        <v>13</v>
      </c>
      <c r="B17" s="14">
        <f t="shared" si="0"/>
        <v>244.87</v>
      </c>
      <c r="C17" s="20">
        <f t="shared" si="1"/>
        <v>244.87</v>
      </c>
      <c r="D17" s="20">
        <f t="shared" si="2"/>
        <v>1226749.8</v>
      </c>
      <c r="E17" s="37">
        <v>0.5</v>
      </c>
      <c r="F17" s="37">
        <v>0.5</v>
      </c>
      <c r="G17" s="20">
        <f t="shared" si="3"/>
        <v>14580</v>
      </c>
      <c r="H17" s="37">
        <v>7290</v>
      </c>
      <c r="I17" s="37">
        <v>0.7</v>
      </c>
      <c r="J17" s="37">
        <v>0.7</v>
      </c>
      <c r="K17" s="20">
        <f t="shared" si="4"/>
        <v>17760</v>
      </c>
      <c r="L17" s="37">
        <v>12432</v>
      </c>
      <c r="M17" s="37">
        <v>0.15</v>
      </c>
      <c r="N17" s="37">
        <v>0.15</v>
      </c>
      <c r="O17" s="20">
        <f t="shared" si="5"/>
        <v>16080</v>
      </c>
      <c r="P17" s="37">
        <v>2412</v>
      </c>
      <c r="Q17" s="56" t="s">
        <v>13</v>
      </c>
      <c r="R17" s="14">
        <v>0</v>
      </c>
      <c r="S17" s="20">
        <v>0</v>
      </c>
      <c r="T17" s="20" t="str">
        <f t="shared" si="6"/>
        <v>--</v>
      </c>
      <c r="U17" s="20">
        <v>0</v>
      </c>
      <c r="V17" s="37">
        <v>0.76</v>
      </c>
      <c r="W17" s="37">
        <v>0.76</v>
      </c>
      <c r="X17" s="32">
        <f t="shared" si="7"/>
        <v>9680</v>
      </c>
      <c r="Y17" s="37">
        <v>7356.8</v>
      </c>
      <c r="Z17" s="37">
        <v>241.32</v>
      </c>
      <c r="AA17" s="37">
        <v>241.32</v>
      </c>
      <c r="AB17" s="32">
        <f t="shared" si="8"/>
        <v>4919.9983424498596</v>
      </c>
      <c r="AC17" s="37">
        <v>1187294</v>
      </c>
      <c r="AD17" s="37">
        <v>1.44</v>
      </c>
      <c r="AE17" s="37">
        <v>1.44</v>
      </c>
      <c r="AF17" s="32">
        <f t="shared" si="9"/>
        <v>6920.1388888888896</v>
      </c>
      <c r="AG17" s="37">
        <v>9965</v>
      </c>
    </row>
    <row r="18" spans="1:33" ht="23.1" customHeight="1" x14ac:dyDescent="0.25">
      <c r="A18" s="5" t="s">
        <v>14</v>
      </c>
      <c r="B18" s="14">
        <f t="shared" si="0"/>
        <v>102.28999999999999</v>
      </c>
      <c r="C18" s="20">
        <f t="shared" si="1"/>
        <v>101.84</v>
      </c>
      <c r="D18" s="20">
        <f t="shared" si="2"/>
        <v>1431619</v>
      </c>
      <c r="E18" s="37">
        <v>0.4</v>
      </c>
      <c r="F18" s="37">
        <v>0.4</v>
      </c>
      <c r="G18" s="20">
        <f t="shared" si="3"/>
        <v>18300</v>
      </c>
      <c r="H18" s="37">
        <v>7320</v>
      </c>
      <c r="I18" s="37">
        <v>5.18</v>
      </c>
      <c r="J18" s="37">
        <v>5.18</v>
      </c>
      <c r="K18" s="20">
        <f t="shared" si="4"/>
        <v>15600</v>
      </c>
      <c r="L18" s="37">
        <v>80808</v>
      </c>
      <c r="M18" s="37">
        <v>54.96</v>
      </c>
      <c r="N18" s="37">
        <v>54.96</v>
      </c>
      <c r="O18" s="20">
        <f t="shared" si="5"/>
        <v>20000</v>
      </c>
      <c r="P18" s="37">
        <v>1099200</v>
      </c>
      <c r="Q18" s="56" t="s">
        <v>14</v>
      </c>
      <c r="R18" s="38">
        <v>0.93</v>
      </c>
      <c r="S18" s="37">
        <v>0.93</v>
      </c>
      <c r="T18" s="20">
        <f t="shared" si="6"/>
        <v>32000</v>
      </c>
      <c r="U18" s="37">
        <v>29760</v>
      </c>
      <c r="V18" s="37">
        <v>0.35</v>
      </c>
      <c r="W18" s="32">
        <v>0</v>
      </c>
      <c r="X18" s="32" t="str">
        <f t="shared" si="7"/>
        <v>--</v>
      </c>
      <c r="Y18" s="32">
        <v>0</v>
      </c>
      <c r="Z18" s="37">
        <v>36.659999999999997</v>
      </c>
      <c r="AA18" s="37">
        <v>36.56</v>
      </c>
      <c r="AB18" s="32">
        <f t="shared" si="8"/>
        <v>5180.1148796498901</v>
      </c>
      <c r="AC18" s="37">
        <v>189385</v>
      </c>
      <c r="AD18" s="37">
        <v>3.81</v>
      </c>
      <c r="AE18" s="37">
        <v>3.81</v>
      </c>
      <c r="AF18" s="32">
        <f t="shared" si="9"/>
        <v>6600</v>
      </c>
      <c r="AG18" s="37">
        <v>25146</v>
      </c>
    </row>
    <row r="19" spans="1:33" ht="23.1" customHeight="1" x14ac:dyDescent="0.25">
      <c r="A19" s="5" t="s">
        <v>15</v>
      </c>
      <c r="B19" s="14">
        <f t="shared" si="0"/>
        <v>56.370000000000005</v>
      </c>
      <c r="C19" s="20">
        <f t="shared" si="1"/>
        <v>56.370000000000005</v>
      </c>
      <c r="D19" s="20">
        <f t="shared" si="2"/>
        <v>391328</v>
      </c>
      <c r="E19" s="37">
        <v>0.36</v>
      </c>
      <c r="F19" s="37">
        <v>0.36</v>
      </c>
      <c r="G19" s="20">
        <f t="shared" si="3"/>
        <v>15300</v>
      </c>
      <c r="H19" s="37">
        <v>5508</v>
      </c>
      <c r="I19" s="20">
        <v>0</v>
      </c>
      <c r="J19" s="20">
        <v>0</v>
      </c>
      <c r="K19" s="20" t="str">
        <f t="shared" si="4"/>
        <v>--</v>
      </c>
      <c r="L19" s="20">
        <v>0</v>
      </c>
      <c r="M19" s="20">
        <v>0</v>
      </c>
      <c r="N19" s="20">
        <v>0</v>
      </c>
      <c r="O19" s="20" t="str">
        <f t="shared" si="5"/>
        <v>--</v>
      </c>
      <c r="P19" s="20">
        <v>0</v>
      </c>
      <c r="Q19" s="56" t="s">
        <v>15</v>
      </c>
      <c r="R19" s="38">
        <v>0.16</v>
      </c>
      <c r="S19" s="37">
        <v>0.16</v>
      </c>
      <c r="T19" s="20">
        <f t="shared" si="6"/>
        <v>16000</v>
      </c>
      <c r="U19" s="37">
        <v>2560</v>
      </c>
      <c r="V19" s="37">
        <v>2.08</v>
      </c>
      <c r="W19" s="37">
        <v>2.08</v>
      </c>
      <c r="X19" s="32">
        <f t="shared" si="7"/>
        <v>9800</v>
      </c>
      <c r="Y19" s="37">
        <v>20384</v>
      </c>
      <c r="Z19" s="37">
        <v>53.57</v>
      </c>
      <c r="AA19" s="37">
        <v>53.57</v>
      </c>
      <c r="AB19" s="32">
        <f t="shared" si="8"/>
        <v>6750.0093335822285</v>
      </c>
      <c r="AC19" s="37">
        <v>361598</v>
      </c>
      <c r="AD19" s="37">
        <v>0.2</v>
      </c>
      <c r="AE19" s="37">
        <v>0.2</v>
      </c>
      <c r="AF19" s="32">
        <f t="shared" si="9"/>
        <v>6390</v>
      </c>
      <c r="AG19" s="37">
        <v>1278</v>
      </c>
    </row>
    <row r="20" spans="1:33" ht="23.1" customHeight="1" x14ac:dyDescent="0.25">
      <c r="A20" s="5" t="s">
        <v>16</v>
      </c>
      <c r="B20" s="14">
        <f t="shared" si="0"/>
        <v>1363.47</v>
      </c>
      <c r="C20" s="20">
        <f t="shared" si="1"/>
        <v>1363.47</v>
      </c>
      <c r="D20" s="23">
        <f>SUM(G20, K20, O20, T20, X20, AB20, AF20)</f>
        <v>110643.41812291485</v>
      </c>
      <c r="E20" s="37">
        <v>272.44</v>
      </c>
      <c r="F20" s="37">
        <v>272.44</v>
      </c>
      <c r="G20" s="20">
        <f t="shared" si="3"/>
        <v>21184.047863749816</v>
      </c>
      <c r="H20" s="37">
        <v>5771382</v>
      </c>
      <c r="I20" s="37">
        <v>313.75</v>
      </c>
      <c r="J20" s="37">
        <v>313.75</v>
      </c>
      <c r="K20" s="20">
        <f t="shared" si="4"/>
        <v>14370.001593625499</v>
      </c>
      <c r="L20" s="37">
        <v>4508588</v>
      </c>
      <c r="M20" s="37">
        <v>128.59</v>
      </c>
      <c r="N20" s="37">
        <v>128.59</v>
      </c>
      <c r="O20" s="20">
        <f t="shared" si="5"/>
        <v>20900</v>
      </c>
      <c r="P20" s="37">
        <v>2687531</v>
      </c>
      <c r="Q20" s="56" t="s">
        <v>16</v>
      </c>
      <c r="R20" s="38">
        <v>303.27</v>
      </c>
      <c r="S20" s="37">
        <v>303.27</v>
      </c>
      <c r="T20" s="20">
        <f t="shared" si="6"/>
        <v>26519.998681043297</v>
      </c>
      <c r="U20" s="37">
        <v>8042720</v>
      </c>
      <c r="V20" s="37">
        <v>326.17</v>
      </c>
      <c r="W20" s="37">
        <v>326.17</v>
      </c>
      <c r="X20" s="32">
        <f t="shared" si="7"/>
        <v>12845.05625900604</v>
      </c>
      <c r="Y20" s="37">
        <v>4189672</v>
      </c>
      <c r="Z20" s="37">
        <v>16.7</v>
      </c>
      <c r="AA20" s="37">
        <v>16.7</v>
      </c>
      <c r="AB20" s="32">
        <f t="shared" si="8"/>
        <v>6960</v>
      </c>
      <c r="AC20" s="37">
        <v>116232</v>
      </c>
      <c r="AD20" s="37">
        <v>2.5499999999999998</v>
      </c>
      <c r="AE20" s="37">
        <v>2.5499999999999998</v>
      </c>
      <c r="AF20" s="32">
        <f t="shared" si="9"/>
        <v>7864.3137254901967</v>
      </c>
      <c r="AG20" s="37">
        <v>20054</v>
      </c>
    </row>
    <row r="21" spans="1:33" ht="23.1" customHeight="1" x14ac:dyDescent="0.25">
      <c r="A21" s="5" t="s">
        <v>17</v>
      </c>
      <c r="B21" s="14">
        <f t="shared" si="0"/>
        <v>312.89000000000004</v>
      </c>
      <c r="C21" s="20">
        <f t="shared" si="1"/>
        <v>311.29000000000002</v>
      </c>
      <c r="D21" s="20">
        <f t="shared" ref="D21:D38" si="10">SUM(H21, L21, P21, U21, Y21, AC21, AG21)</f>
        <v>5046751</v>
      </c>
      <c r="E21" s="37">
        <v>61.81</v>
      </c>
      <c r="F21" s="37">
        <v>60.21</v>
      </c>
      <c r="G21" s="20">
        <f t="shared" si="3"/>
        <v>22200</v>
      </c>
      <c r="H21" s="37">
        <v>1336662</v>
      </c>
      <c r="I21" s="37">
        <v>53</v>
      </c>
      <c r="J21" s="37">
        <v>53</v>
      </c>
      <c r="K21" s="20">
        <f t="shared" si="4"/>
        <v>14400</v>
      </c>
      <c r="L21" s="37">
        <v>763200</v>
      </c>
      <c r="M21" s="37">
        <v>131.75</v>
      </c>
      <c r="N21" s="37">
        <v>131.75</v>
      </c>
      <c r="O21" s="20">
        <f t="shared" si="5"/>
        <v>14400</v>
      </c>
      <c r="P21" s="37">
        <v>1897200</v>
      </c>
      <c r="Q21" s="56" t="s">
        <v>17</v>
      </c>
      <c r="R21" s="38">
        <v>19.3</v>
      </c>
      <c r="S21" s="37">
        <v>19.3</v>
      </c>
      <c r="T21" s="20">
        <f t="shared" si="6"/>
        <v>30735.492227979274</v>
      </c>
      <c r="U21" s="37">
        <v>593195</v>
      </c>
      <c r="V21" s="37">
        <v>31.95</v>
      </c>
      <c r="W21" s="37">
        <v>31.95</v>
      </c>
      <c r="X21" s="32">
        <f t="shared" si="7"/>
        <v>10149.546165884194</v>
      </c>
      <c r="Y21" s="37">
        <v>324278</v>
      </c>
      <c r="Z21" s="37">
        <v>6.86</v>
      </c>
      <c r="AA21" s="37">
        <v>6.86</v>
      </c>
      <c r="AB21" s="32">
        <f t="shared" si="8"/>
        <v>7950</v>
      </c>
      <c r="AC21" s="37">
        <v>54537</v>
      </c>
      <c r="AD21" s="37">
        <v>8.2200000000000006</v>
      </c>
      <c r="AE21" s="37">
        <v>8.2200000000000006</v>
      </c>
      <c r="AF21" s="32">
        <f t="shared" si="9"/>
        <v>9450</v>
      </c>
      <c r="AG21" s="37">
        <v>77679</v>
      </c>
    </row>
    <row r="22" spans="1:33" ht="23.1" customHeight="1" x14ac:dyDescent="0.25">
      <c r="A22" s="5" t="s">
        <v>18</v>
      </c>
      <c r="B22" s="14">
        <f t="shared" si="0"/>
        <v>84.39</v>
      </c>
      <c r="C22" s="20">
        <f t="shared" si="1"/>
        <v>84.39</v>
      </c>
      <c r="D22" s="20">
        <f t="shared" si="10"/>
        <v>2249898</v>
      </c>
      <c r="E22" s="37">
        <v>16.07</v>
      </c>
      <c r="F22" s="37">
        <v>16.07</v>
      </c>
      <c r="G22" s="20">
        <f t="shared" si="3"/>
        <v>19800</v>
      </c>
      <c r="H22" s="37">
        <v>318186</v>
      </c>
      <c r="I22" s="37">
        <v>0.57999999999999996</v>
      </c>
      <c r="J22" s="37">
        <v>0.57999999999999996</v>
      </c>
      <c r="K22" s="20">
        <f t="shared" si="4"/>
        <v>16586.206896551725</v>
      </c>
      <c r="L22" s="37">
        <v>9620</v>
      </c>
      <c r="M22" s="37">
        <v>1.5</v>
      </c>
      <c r="N22" s="37">
        <v>1.5</v>
      </c>
      <c r="O22" s="20">
        <f t="shared" si="5"/>
        <v>20000</v>
      </c>
      <c r="P22" s="37">
        <v>30000</v>
      </c>
      <c r="Q22" s="56" t="s">
        <v>18</v>
      </c>
      <c r="R22" s="38">
        <v>44.46</v>
      </c>
      <c r="S22" s="37">
        <v>44.46</v>
      </c>
      <c r="T22" s="20">
        <f t="shared" si="6"/>
        <v>38598.560503823661</v>
      </c>
      <c r="U22" s="37">
        <v>1716092</v>
      </c>
      <c r="V22" s="37">
        <v>14.57</v>
      </c>
      <c r="W22" s="37">
        <v>14.57</v>
      </c>
      <c r="X22" s="32">
        <f t="shared" si="7"/>
        <v>9209.4028826355516</v>
      </c>
      <c r="Y22" s="37">
        <v>134181</v>
      </c>
      <c r="Z22" s="37">
        <v>6.89</v>
      </c>
      <c r="AA22" s="37">
        <v>6.89</v>
      </c>
      <c r="AB22" s="32">
        <f t="shared" si="8"/>
        <v>5762.9898403483312</v>
      </c>
      <c r="AC22" s="37">
        <v>39707</v>
      </c>
      <c r="AD22" s="37">
        <v>0.32</v>
      </c>
      <c r="AE22" s="37">
        <v>0.32</v>
      </c>
      <c r="AF22" s="32">
        <f t="shared" si="9"/>
        <v>6600</v>
      </c>
      <c r="AG22" s="37">
        <v>2112</v>
      </c>
    </row>
    <row r="23" spans="1:33" ht="23.1" customHeight="1" x14ac:dyDescent="0.25">
      <c r="A23" s="5" t="s">
        <v>19</v>
      </c>
      <c r="B23" s="14">
        <f t="shared" si="0"/>
        <v>0.05</v>
      </c>
      <c r="C23" s="20">
        <f t="shared" si="1"/>
        <v>0</v>
      </c>
      <c r="D23" s="20">
        <f t="shared" si="10"/>
        <v>0</v>
      </c>
      <c r="E23" s="20">
        <v>0</v>
      </c>
      <c r="F23" s="20">
        <v>0</v>
      </c>
      <c r="G23" s="20" t="str">
        <f t="shared" si="3"/>
        <v>--</v>
      </c>
      <c r="H23" s="20">
        <v>0</v>
      </c>
      <c r="I23" s="20">
        <v>0</v>
      </c>
      <c r="J23" s="20">
        <v>0</v>
      </c>
      <c r="K23" s="20" t="str">
        <f t="shared" si="4"/>
        <v>--</v>
      </c>
      <c r="L23" s="20">
        <v>0</v>
      </c>
      <c r="M23" s="20">
        <v>0</v>
      </c>
      <c r="N23" s="20">
        <v>0</v>
      </c>
      <c r="O23" s="20" t="str">
        <f t="shared" si="5"/>
        <v>--</v>
      </c>
      <c r="P23" s="20">
        <v>0</v>
      </c>
      <c r="Q23" s="56" t="s">
        <v>19</v>
      </c>
      <c r="R23" s="14">
        <v>0</v>
      </c>
      <c r="S23" s="20">
        <v>0</v>
      </c>
      <c r="T23" s="20" t="str">
        <f t="shared" si="6"/>
        <v>--</v>
      </c>
      <c r="U23" s="20">
        <v>0</v>
      </c>
      <c r="V23" s="20">
        <v>0</v>
      </c>
      <c r="W23" s="32">
        <v>0</v>
      </c>
      <c r="X23" s="32" t="str">
        <f t="shared" si="7"/>
        <v>--</v>
      </c>
      <c r="Y23" s="32">
        <v>0</v>
      </c>
      <c r="Z23" s="32">
        <v>0</v>
      </c>
      <c r="AA23" s="32">
        <v>0</v>
      </c>
      <c r="AB23" s="32" t="str">
        <f t="shared" si="8"/>
        <v>--</v>
      </c>
      <c r="AC23" s="32">
        <v>0</v>
      </c>
      <c r="AD23" s="37">
        <v>0.05</v>
      </c>
      <c r="AE23" s="32">
        <v>0</v>
      </c>
      <c r="AF23" s="32" t="str">
        <f t="shared" si="9"/>
        <v>--</v>
      </c>
      <c r="AG23" s="32">
        <v>0</v>
      </c>
    </row>
    <row r="24" spans="1:33" ht="23.1" customHeight="1" x14ac:dyDescent="0.25">
      <c r="A24" s="5" t="s">
        <v>20</v>
      </c>
      <c r="B24" s="14">
        <f t="shared" si="0"/>
        <v>18.18</v>
      </c>
      <c r="C24" s="20">
        <f t="shared" si="1"/>
        <v>17.78</v>
      </c>
      <c r="D24" s="20">
        <f t="shared" si="10"/>
        <v>160818</v>
      </c>
      <c r="E24" s="20">
        <v>0</v>
      </c>
      <c r="F24" s="20">
        <v>0</v>
      </c>
      <c r="G24" s="20" t="str">
        <f t="shared" si="3"/>
        <v>--</v>
      </c>
      <c r="H24" s="20">
        <v>0</v>
      </c>
      <c r="I24" s="37">
        <v>0.28000000000000003</v>
      </c>
      <c r="J24" s="37">
        <v>0.28000000000000003</v>
      </c>
      <c r="K24" s="20">
        <f t="shared" si="4"/>
        <v>17489.285714285714</v>
      </c>
      <c r="L24" s="37">
        <v>4897</v>
      </c>
      <c r="M24" s="37">
        <v>0.11</v>
      </c>
      <c r="N24" s="37">
        <v>0.11</v>
      </c>
      <c r="O24" s="20">
        <f t="shared" si="5"/>
        <v>17000</v>
      </c>
      <c r="P24" s="37">
        <v>1870</v>
      </c>
      <c r="Q24" s="56" t="s">
        <v>20</v>
      </c>
      <c r="R24" s="38">
        <v>0.22</v>
      </c>
      <c r="S24" s="37">
        <v>0.22</v>
      </c>
      <c r="T24" s="20">
        <f t="shared" si="6"/>
        <v>40800</v>
      </c>
      <c r="U24" s="37">
        <v>8976</v>
      </c>
      <c r="V24" s="37">
        <v>0.35</v>
      </c>
      <c r="W24" s="37">
        <v>0.35</v>
      </c>
      <c r="X24" s="32">
        <f t="shared" si="7"/>
        <v>10680</v>
      </c>
      <c r="Y24" s="37">
        <v>3738</v>
      </c>
      <c r="Z24" s="37">
        <v>16.489999999999998</v>
      </c>
      <c r="AA24" s="37">
        <v>16.09</v>
      </c>
      <c r="AB24" s="32">
        <f t="shared" si="8"/>
        <v>8409.8197638284655</v>
      </c>
      <c r="AC24" s="37">
        <v>135314</v>
      </c>
      <c r="AD24" s="37">
        <v>0.73</v>
      </c>
      <c r="AE24" s="37">
        <v>0.73</v>
      </c>
      <c r="AF24" s="32">
        <f t="shared" si="9"/>
        <v>8250.6849315068503</v>
      </c>
      <c r="AG24" s="37">
        <v>6023</v>
      </c>
    </row>
    <row r="25" spans="1:33" ht="23.1" customHeight="1" x14ac:dyDescent="0.25">
      <c r="A25" s="5" t="s">
        <v>21</v>
      </c>
      <c r="B25" s="14">
        <f t="shared" si="0"/>
        <v>7.2299999999999995</v>
      </c>
      <c r="C25" s="20">
        <f t="shared" si="1"/>
        <v>7.2299999999999995</v>
      </c>
      <c r="D25" s="20">
        <f t="shared" si="10"/>
        <v>53511</v>
      </c>
      <c r="E25" s="37">
        <v>0.34</v>
      </c>
      <c r="F25" s="37">
        <v>0.34</v>
      </c>
      <c r="G25" s="20">
        <f t="shared" si="3"/>
        <v>16500</v>
      </c>
      <c r="H25" s="37">
        <v>5610</v>
      </c>
      <c r="I25" s="20">
        <v>0</v>
      </c>
      <c r="J25" s="20">
        <v>0</v>
      </c>
      <c r="K25" s="20" t="str">
        <f t="shared" si="4"/>
        <v>--</v>
      </c>
      <c r="L25" s="20">
        <v>0</v>
      </c>
      <c r="M25" s="20">
        <v>0</v>
      </c>
      <c r="N25" s="20">
        <v>0</v>
      </c>
      <c r="O25" s="20" t="str">
        <f t="shared" si="5"/>
        <v>--</v>
      </c>
      <c r="P25" s="20">
        <v>0</v>
      </c>
      <c r="Q25" s="56" t="s">
        <v>21</v>
      </c>
      <c r="R25" s="38">
        <v>0.15</v>
      </c>
      <c r="S25" s="37">
        <v>0.15</v>
      </c>
      <c r="T25" s="20">
        <f t="shared" si="6"/>
        <v>31500</v>
      </c>
      <c r="U25" s="37">
        <v>4725</v>
      </c>
      <c r="V25" s="37">
        <v>0.3</v>
      </c>
      <c r="W25" s="37">
        <v>0.3</v>
      </c>
      <c r="X25" s="32">
        <f t="shared" si="7"/>
        <v>9200</v>
      </c>
      <c r="Y25" s="37">
        <v>2760</v>
      </c>
      <c r="Z25" s="37">
        <v>6.18</v>
      </c>
      <c r="AA25" s="37">
        <v>6.18</v>
      </c>
      <c r="AB25" s="32">
        <f t="shared" si="8"/>
        <v>6300</v>
      </c>
      <c r="AC25" s="37">
        <v>38934</v>
      </c>
      <c r="AD25" s="37">
        <v>0.26</v>
      </c>
      <c r="AE25" s="37">
        <v>0.26</v>
      </c>
      <c r="AF25" s="32">
        <f t="shared" si="9"/>
        <v>5700</v>
      </c>
      <c r="AG25" s="37">
        <v>1482</v>
      </c>
    </row>
    <row r="26" spans="1:33" ht="23.1" customHeight="1" x14ac:dyDescent="0.25">
      <c r="A26" s="5" t="s">
        <v>22</v>
      </c>
      <c r="B26" s="14">
        <f t="shared" si="0"/>
        <v>5.85</v>
      </c>
      <c r="C26" s="20">
        <f t="shared" si="1"/>
        <v>4.75</v>
      </c>
      <c r="D26" s="20">
        <f t="shared" si="10"/>
        <v>27056</v>
      </c>
      <c r="E26" s="20">
        <v>0</v>
      </c>
      <c r="F26" s="20">
        <v>0</v>
      </c>
      <c r="G26" s="20" t="str">
        <f t="shared" si="3"/>
        <v>--</v>
      </c>
      <c r="H26" s="20">
        <v>0</v>
      </c>
      <c r="I26" s="20">
        <v>0</v>
      </c>
      <c r="J26" s="20">
        <v>0</v>
      </c>
      <c r="K26" s="20" t="str">
        <f t="shared" si="4"/>
        <v>--</v>
      </c>
      <c r="L26" s="20">
        <v>0</v>
      </c>
      <c r="M26" s="20">
        <v>0</v>
      </c>
      <c r="N26" s="20">
        <v>0</v>
      </c>
      <c r="O26" s="20" t="str">
        <f t="shared" si="5"/>
        <v>--</v>
      </c>
      <c r="P26" s="20">
        <v>0</v>
      </c>
      <c r="Q26" s="56" t="s">
        <v>22</v>
      </c>
      <c r="R26" s="14">
        <v>0</v>
      </c>
      <c r="S26" s="20">
        <v>0</v>
      </c>
      <c r="T26" s="20" t="str">
        <f t="shared" si="6"/>
        <v>--</v>
      </c>
      <c r="U26" s="20">
        <v>0</v>
      </c>
      <c r="V26" s="20">
        <v>0</v>
      </c>
      <c r="W26" s="32">
        <v>0</v>
      </c>
      <c r="X26" s="32" t="str">
        <f t="shared" si="7"/>
        <v>--</v>
      </c>
      <c r="Y26" s="32">
        <v>0</v>
      </c>
      <c r="Z26" s="37">
        <v>3.8</v>
      </c>
      <c r="AA26" s="37">
        <v>2.9</v>
      </c>
      <c r="AB26" s="32">
        <f t="shared" si="8"/>
        <v>5400</v>
      </c>
      <c r="AC26" s="37">
        <v>15660</v>
      </c>
      <c r="AD26" s="37">
        <v>2.0499999999999998</v>
      </c>
      <c r="AE26" s="37">
        <v>1.85</v>
      </c>
      <c r="AF26" s="32">
        <f t="shared" si="9"/>
        <v>6160</v>
      </c>
      <c r="AG26" s="37">
        <v>11396</v>
      </c>
    </row>
    <row r="27" spans="1:33" ht="23.1" customHeight="1" x14ac:dyDescent="0.25">
      <c r="A27" s="5" t="s">
        <v>23</v>
      </c>
      <c r="B27" s="14">
        <f t="shared" si="0"/>
        <v>1647.29</v>
      </c>
      <c r="C27" s="20">
        <f t="shared" si="1"/>
        <v>1646.3899999999999</v>
      </c>
      <c r="D27" s="20">
        <f t="shared" si="10"/>
        <v>14702966</v>
      </c>
      <c r="E27" s="37">
        <v>0.5</v>
      </c>
      <c r="F27" s="37">
        <v>0.5</v>
      </c>
      <c r="G27" s="20">
        <f t="shared" si="3"/>
        <v>15680</v>
      </c>
      <c r="H27" s="37">
        <v>7840</v>
      </c>
      <c r="I27" s="37">
        <v>1.8</v>
      </c>
      <c r="J27" s="37">
        <v>1.8</v>
      </c>
      <c r="K27" s="20">
        <f t="shared" si="4"/>
        <v>11700</v>
      </c>
      <c r="L27" s="37">
        <v>21060</v>
      </c>
      <c r="M27" s="37">
        <v>3.9</v>
      </c>
      <c r="N27" s="37">
        <v>3.9</v>
      </c>
      <c r="O27" s="20">
        <f t="shared" si="5"/>
        <v>16800</v>
      </c>
      <c r="P27" s="37">
        <v>65520</v>
      </c>
      <c r="Q27" s="56" t="s">
        <v>23</v>
      </c>
      <c r="R27" s="38">
        <v>5.5</v>
      </c>
      <c r="S27" s="37">
        <v>5.5</v>
      </c>
      <c r="T27" s="20">
        <f t="shared" si="6"/>
        <v>27836.363636363636</v>
      </c>
      <c r="U27" s="37">
        <v>153100</v>
      </c>
      <c r="V27" s="37">
        <v>3.7</v>
      </c>
      <c r="W27" s="37">
        <v>3.4</v>
      </c>
      <c r="X27" s="32">
        <f t="shared" si="7"/>
        <v>7350</v>
      </c>
      <c r="Y27" s="37">
        <v>24990</v>
      </c>
      <c r="Z27" s="37">
        <v>481.79</v>
      </c>
      <c r="AA27" s="37">
        <v>481.19</v>
      </c>
      <c r="AB27" s="32">
        <f t="shared" si="8"/>
        <v>8000.0332508988131</v>
      </c>
      <c r="AC27" s="37">
        <v>3849536</v>
      </c>
      <c r="AD27" s="37">
        <v>1150.0999999999999</v>
      </c>
      <c r="AE27" s="37">
        <v>1150.0999999999999</v>
      </c>
      <c r="AF27" s="32">
        <f t="shared" si="9"/>
        <v>9200</v>
      </c>
      <c r="AG27" s="37">
        <v>10580920</v>
      </c>
    </row>
    <row r="28" spans="1:33" ht="23.1" customHeight="1" x14ac:dyDescent="0.25">
      <c r="A28" s="5" t="s">
        <v>24</v>
      </c>
      <c r="B28" s="14">
        <f t="shared" si="0"/>
        <v>1517.6399999999999</v>
      </c>
      <c r="C28" s="20">
        <f t="shared" si="1"/>
        <v>1505.32</v>
      </c>
      <c r="D28" s="20">
        <f t="shared" si="10"/>
        <v>13547368</v>
      </c>
      <c r="E28" s="37">
        <v>3.5</v>
      </c>
      <c r="F28" s="37">
        <v>3.5</v>
      </c>
      <c r="G28" s="20">
        <f t="shared" si="3"/>
        <v>17700</v>
      </c>
      <c r="H28" s="37">
        <v>61950</v>
      </c>
      <c r="I28" s="37">
        <v>1</v>
      </c>
      <c r="J28" s="37">
        <v>1</v>
      </c>
      <c r="K28" s="20">
        <f t="shared" si="4"/>
        <v>17100</v>
      </c>
      <c r="L28" s="37">
        <v>17100</v>
      </c>
      <c r="M28" s="37">
        <v>2.7</v>
      </c>
      <c r="N28" s="37">
        <v>2.4</v>
      </c>
      <c r="O28" s="20">
        <f t="shared" si="5"/>
        <v>19880</v>
      </c>
      <c r="P28" s="37">
        <v>47712</v>
      </c>
      <c r="Q28" s="56" t="s">
        <v>24</v>
      </c>
      <c r="R28" s="14">
        <v>0</v>
      </c>
      <c r="S28" s="20">
        <v>0</v>
      </c>
      <c r="T28" s="20" t="str">
        <f t="shared" si="6"/>
        <v>--</v>
      </c>
      <c r="U28" s="20">
        <v>0</v>
      </c>
      <c r="V28" s="37">
        <v>19.02</v>
      </c>
      <c r="W28" s="37">
        <v>7</v>
      </c>
      <c r="X28" s="32">
        <f t="shared" si="7"/>
        <v>9160</v>
      </c>
      <c r="Y28" s="37">
        <v>64120</v>
      </c>
      <c r="Z28" s="37">
        <v>607.62</v>
      </c>
      <c r="AA28" s="37">
        <v>607.62</v>
      </c>
      <c r="AB28" s="32">
        <f t="shared" si="8"/>
        <v>7800</v>
      </c>
      <c r="AC28" s="37">
        <v>4739436</v>
      </c>
      <c r="AD28" s="37">
        <v>883.8</v>
      </c>
      <c r="AE28" s="37">
        <v>883.8</v>
      </c>
      <c r="AF28" s="32">
        <f t="shared" si="9"/>
        <v>9750</v>
      </c>
      <c r="AG28" s="37">
        <v>8617050</v>
      </c>
    </row>
    <row r="29" spans="1:33" ht="23.1" customHeight="1" x14ac:dyDescent="0.25">
      <c r="A29" s="5" t="s">
        <v>25</v>
      </c>
      <c r="B29" s="14">
        <f t="shared" si="0"/>
        <v>93.9</v>
      </c>
      <c r="C29" s="20">
        <f t="shared" si="1"/>
        <v>93.9</v>
      </c>
      <c r="D29" s="20">
        <f t="shared" si="10"/>
        <v>642104</v>
      </c>
      <c r="E29" s="20">
        <v>0</v>
      </c>
      <c r="F29" s="20">
        <v>0</v>
      </c>
      <c r="G29" s="20" t="str">
        <f t="shared" si="3"/>
        <v>--</v>
      </c>
      <c r="H29" s="20">
        <v>0</v>
      </c>
      <c r="I29" s="20">
        <v>0</v>
      </c>
      <c r="J29" s="20">
        <v>0</v>
      </c>
      <c r="K29" s="20" t="str">
        <f t="shared" si="4"/>
        <v>--</v>
      </c>
      <c r="L29" s="20">
        <v>0</v>
      </c>
      <c r="M29" s="20">
        <v>0</v>
      </c>
      <c r="N29" s="20">
        <v>0</v>
      </c>
      <c r="O29" s="20" t="str">
        <f t="shared" si="5"/>
        <v>--</v>
      </c>
      <c r="P29" s="20">
        <v>0</v>
      </c>
      <c r="Q29" s="56" t="s">
        <v>25</v>
      </c>
      <c r="R29" s="14">
        <v>0</v>
      </c>
      <c r="S29" s="20">
        <v>0</v>
      </c>
      <c r="T29" s="20" t="str">
        <f t="shared" si="6"/>
        <v>--</v>
      </c>
      <c r="U29" s="20">
        <v>0</v>
      </c>
      <c r="V29" s="37">
        <v>0.68</v>
      </c>
      <c r="W29" s="37">
        <v>0.68</v>
      </c>
      <c r="X29" s="32">
        <f t="shared" si="7"/>
        <v>9400</v>
      </c>
      <c r="Y29" s="37">
        <v>6392</v>
      </c>
      <c r="Z29" s="37">
        <v>63.08</v>
      </c>
      <c r="AA29" s="37">
        <v>63.08</v>
      </c>
      <c r="AB29" s="32">
        <f t="shared" si="8"/>
        <v>6479.9936588459104</v>
      </c>
      <c r="AC29" s="37">
        <v>408758</v>
      </c>
      <c r="AD29" s="37">
        <v>30.14</v>
      </c>
      <c r="AE29" s="37">
        <v>30.14</v>
      </c>
      <c r="AF29" s="32">
        <f t="shared" si="9"/>
        <v>7529.9933642999331</v>
      </c>
      <c r="AG29" s="37">
        <v>226954</v>
      </c>
    </row>
    <row r="30" spans="1:33" ht="23.1" customHeight="1" x14ac:dyDescent="0.25">
      <c r="A30" s="5" t="s">
        <v>26</v>
      </c>
      <c r="B30" s="14">
        <f t="shared" si="0"/>
        <v>4022.05</v>
      </c>
      <c r="C30" s="20">
        <f t="shared" si="1"/>
        <v>4022.05</v>
      </c>
      <c r="D30" s="20">
        <f t="shared" si="10"/>
        <v>57284562</v>
      </c>
      <c r="E30" s="37">
        <v>1675.55</v>
      </c>
      <c r="F30" s="37">
        <v>1675.55</v>
      </c>
      <c r="G30" s="20">
        <f t="shared" si="3"/>
        <v>15000</v>
      </c>
      <c r="H30" s="37">
        <v>25133250</v>
      </c>
      <c r="I30" s="37">
        <v>1873</v>
      </c>
      <c r="J30" s="37">
        <v>1873</v>
      </c>
      <c r="K30" s="20">
        <f t="shared" si="4"/>
        <v>15000</v>
      </c>
      <c r="L30" s="37">
        <v>28095000</v>
      </c>
      <c r="M30" s="37">
        <v>15.5</v>
      </c>
      <c r="N30" s="37">
        <v>15.5</v>
      </c>
      <c r="O30" s="20">
        <f t="shared" si="5"/>
        <v>20000</v>
      </c>
      <c r="P30" s="37">
        <v>310000</v>
      </c>
      <c r="Q30" s="56" t="s">
        <v>26</v>
      </c>
      <c r="R30" s="38">
        <v>4.5999999999999996</v>
      </c>
      <c r="S30" s="37">
        <v>4.5999999999999996</v>
      </c>
      <c r="T30" s="20">
        <f t="shared" si="6"/>
        <v>26333.043478260872</v>
      </c>
      <c r="U30" s="37">
        <v>121132</v>
      </c>
      <c r="V30" s="37">
        <v>452.9</v>
      </c>
      <c r="W30" s="37">
        <v>452.9</v>
      </c>
      <c r="X30" s="32">
        <f t="shared" si="7"/>
        <v>8000</v>
      </c>
      <c r="Y30" s="37">
        <v>3623200</v>
      </c>
      <c r="Z30" s="37">
        <v>0.5</v>
      </c>
      <c r="AA30" s="37">
        <v>0.5</v>
      </c>
      <c r="AB30" s="32">
        <f t="shared" si="8"/>
        <v>3960</v>
      </c>
      <c r="AC30" s="37">
        <v>1980</v>
      </c>
      <c r="AD30" s="32">
        <v>0</v>
      </c>
      <c r="AE30" s="32">
        <v>0</v>
      </c>
      <c r="AF30" s="32" t="str">
        <f t="shared" si="9"/>
        <v>--</v>
      </c>
      <c r="AG30" s="32">
        <v>0</v>
      </c>
    </row>
    <row r="31" spans="1:33" ht="23.1" customHeight="1" x14ac:dyDescent="0.25">
      <c r="A31" s="5" t="s">
        <v>27</v>
      </c>
      <c r="B31" s="14">
        <f t="shared" si="0"/>
        <v>0</v>
      </c>
      <c r="C31" s="20">
        <f t="shared" si="1"/>
        <v>0</v>
      </c>
      <c r="D31" s="20">
        <f t="shared" si="10"/>
        <v>0</v>
      </c>
      <c r="E31" s="20">
        <v>0</v>
      </c>
      <c r="F31" s="20">
        <v>0</v>
      </c>
      <c r="G31" s="20" t="str">
        <f t="shared" si="3"/>
        <v>--</v>
      </c>
      <c r="H31" s="20">
        <v>0</v>
      </c>
      <c r="I31" s="20">
        <v>0</v>
      </c>
      <c r="J31" s="20">
        <v>0</v>
      </c>
      <c r="K31" s="20" t="str">
        <f t="shared" si="4"/>
        <v>--</v>
      </c>
      <c r="L31" s="20">
        <v>0</v>
      </c>
      <c r="M31" s="20">
        <v>0</v>
      </c>
      <c r="N31" s="20">
        <v>0</v>
      </c>
      <c r="O31" s="20" t="str">
        <f t="shared" si="5"/>
        <v>--</v>
      </c>
      <c r="P31" s="20">
        <v>0</v>
      </c>
      <c r="Q31" s="56" t="s">
        <v>27</v>
      </c>
      <c r="R31" s="14">
        <v>0</v>
      </c>
      <c r="S31" s="20">
        <v>0</v>
      </c>
      <c r="T31" s="20" t="str">
        <f t="shared" si="6"/>
        <v>--</v>
      </c>
      <c r="U31" s="20">
        <v>0</v>
      </c>
      <c r="V31" s="20">
        <v>0</v>
      </c>
      <c r="W31" s="32">
        <v>0</v>
      </c>
      <c r="X31" s="32" t="str">
        <f t="shared" si="7"/>
        <v>--</v>
      </c>
      <c r="Y31" s="32">
        <v>0</v>
      </c>
      <c r="Z31" s="32">
        <v>0</v>
      </c>
      <c r="AA31" s="32">
        <v>0</v>
      </c>
      <c r="AB31" s="32" t="str">
        <f t="shared" si="8"/>
        <v>--</v>
      </c>
      <c r="AC31" s="32">
        <v>0</v>
      </c>
      <c r="AD31" s="32">
        <v>0</v>
      </c>
      <c r="AE31" s="32">
        <v>0</v>
      </c>
      <c r="AF31" s="32" t="str">
        <f t="shared" si="9"/>
        <v>--</v>
      </c>
      <c r="AG31" s="32">
        <v>0</v>
      </c>
    </row>
    <row r="32" spans="1:33" ht="23.1" customHeight="1" x14ac:dyDescent="0.25">
      <c r="A32" s="5" t="s">
        <v>28</v>
      </c>
      <c r="B32" s="14">
        <f t="shared" si="0"/>
        <v>0</v>
      </c>
      <c r="C32" s="20">
        <f t="shared" si="1"/>
        <v>0</v>
      </c>
      <c r="D32" s="20">
        <f t="shared" si="10"/>
        <v>0</v>
      </c>
      <c r="E32" s="20">
        <v>0</v>
      </c>
      <c r="F32" s="20">
        <v>0</v>
      </c>
      <c r="G32" s="20" t="str">
        <f t="shared" si="3"/>
        <v>--</v>
      </c>
      <c r="H32" s="20">
        <v>0</v>
      </c>
      <c r="I32" s="20">
        <v>0</v>
      </c>
      <c r="J32" s="20">
        <v>0</v>
      </c>
      <c r="K32" s="20" t="str">
        <f t="shared" si="4"/>
        <v>--</v>
      </c>
      <c r="L32" s="20">
        <v>0</v>
      </c>
      <c r="M32" s="20">
        <v>0</v>
      </c>
      <c r="N32" s="20">
        <v>0</v>
      </c>
      <c r="O32" s="20" t="str">
        <f t="shared" si="5"/>
        <v>--</v>
      </c>
      <c r="P32" s="20">
        <v>0</v>
      </c>
      <c r="Q32" s="56" t="s">
        <v>28</v>
      </c>
      <c r="R32" s="14">
        <v>0</v>
      </c>
      <c r="S32" s="20">
        <v>0</v>
      </c>
      <c r="T32" s="20" t="str">
        <f t="shared" si="6"/>
        <v>--</v>
      </c>
      <c r="U32" s="20">
        <v>0</v>
      </c>
      <c r="V32" s="20">
        <v>0</v>
      </c>
      <c r="W32" s="32">
        <v>0</v>
      </c>
      <c r="X32" s="32" t="str">
        <f t="shared" si="7"/>
        <v>--</v>
      </c>
      <c r="Y32" s="32">
        <v>0</v>
      </c>
      <c r="Z32" s="32">
        <v>0</v>
      </c>
      <c r="AA32" s="32">
        <v>0</v>
      </c>
      <c r="AB32" s="32" t="str">
        <f t="shared" si="8"/>
        <v>--</v>
      </c>
      <c r="AC32" s="32">
        <v>0</v>
      </c>
      <c r="AD32" s="32">
        <v>0</v>
      </c>
      <c r="AE32" s="32">
        <v>0</v>
      </c>
      <c r="AF32" s="32" t="str">
        <f t="shared" si="9"/>
        <v>--</v>
      </c>
      <c r="AG32" s="32">
        <v>0</v>
      </c>
    </row>
    <row r="33" spans="1:33" ht="23.1" customHeight="1" x14ac:dyDescent="0.25">
      <c r="A33" s="5" t="s">
        <v>29</v>
      </c>
      <c r="B33" s="14">
        <f t="shared" si="0"/>
        <v>0</v>
      </c>
      <c r="C33" s="20">
        <f t="shared" si="1"/>
        <v>0</v>
      </c>
      <c r="D33" s="20">
        <f t="shared" si="10"/>
        <v>0</v>
      </c>
      <c r="E33" s="20">
        <v>0</v>
      </c>
      <c r="F33" s="20">
        <v>0</v>
      </c>
      <c r="G33" s="20" t="str">
        <f t="shared" si="3"/>
        <v>--</v>
      </c>
      <c r="H33" s="20">
        <v>0</v>
      </c>
      <c r="I33" s="20">
        <v>0</v>
      </c>
      <c r="J33" s="20">
        <v>0</v>
      </c>
      <c r="K33" s="20" t="str">
        <f t="shared" si="4"/>
        <v>--</v>
      </c>
      <c r="L33" s="20">
        <v>0</v>
      </c>
      <c r="M33" s="20">
        <v>0</v>
      </c>
      <c r="N33" s="20">
        <v>0</v>
      </c>
      <c r="O33" s="20" t="str">
        <f t="shared" si="5"/>
        <v>--</v>
      </c>
      <c r="P33" s="20">
        <v>0</v>
      </c>
      <c r="Q33" s="56" t="s">
        <v>29</v>
      </c>
      <c r="R33" s="14"/>
      <c r="S33" s="20">
        <v>0</v>
      </c>
      <c r="T33" s="20" t="str">
        <f t="shared" si="6"/>
        <v>--</v>
      </c>
      <c r="U33" s="20">
        <v>0</v>
      </c>
      <c r="V33" s="20">
        <v>0</v>
      </c>
      <c r="W33" s="32">
        <v>0</v>
      </c>
      <c r="X33" s="32" t="str">
        <f t="shared" si="7"/>
        <v>--</v>
      </c>
      <c r="Y33" s="32">
        <v>0</v>
      </c>
      <c r="Z33" s="32">
        <v>0</v>
      </c>
      <c r="AA33" s="32">
        <v>0</v>
      </c>
      <c r="AB33" s="32" t="str">
        <f t="shared" si="8"/>
        <v>--</v>
      </c>
      <c r="AC33" s="32">
        <v>0</v>
      </c>
      <c r="AD33" s="32">
        <v>0</v>
      </c>
      <c r="AE33" s="32">
        <v>0</v>
      </c>
      <c r="AF33" s="32" t="str">
        <f t="shared" si="9"/>
        <v>--</v>
      </c>
      <c r="AG33" s="32">
        <v>0</v>
      </c>
    </row>
    <row r="34" spans="1:33" ht="23.1" customHeight="1" x14ac:dyDescent="0.25">
      <c r="A34" s="5" t="s">
        <v>30</v>
      </c>
      <c r="B34" s="14">
        <f t="shared" si="0"/>
        <v>0</v>
      </c>
      <c r="C34" s="20">
        <f t="shared" si="1"/>
        <v>0</v>
      </c>
      <c r="D34" s="20">
        <f t="shared" si="10"/>
        <v>0</v>
      </c>
      <c r="E34" s="20">
        <v>0</v>
      </c>
      <c r="F34" s="20">
        <v>0</v>
      </c>
      <c r="G34" s="20" t="str">
        <f t="shared" si="3"/>
        <v>--</v>
      </c>
      <c r="H34" s="20">
        <v>0</v>
      </c>
      <c r="I34" s="20">
        <v>0</v>
      </c>
      <c r="J34" s="20">
        <v>0</v>
      </c>
      <c r="K34" s="20" t="str">
        <f t="shared" si="4"/>
        <v>--</v>
      </c>
      <c r="L34" s="20">
        <v>0</v>
      </c>
      <c r="M34" s="20">
        <v>0</v>
      </c>
      <c r="N34" s="20">
        <v>0</v>
      </c>
      <c r="O34" s="20" t="str">
        <f t="shared" si="5"/>
        <v>--</v>
      </c>
      <c r="P34" s="20">
        <v>0</v>
      </c>
      <c r="Q34" s="56" t="s">
        <v>30</v>
      </c>
      <c r="R34" s="14">
        <v>0</v>
      </c>
      <c r="S34" s="20">
        <v>0</v>
      </c>
      <c r="T34" s="20" t="str">
        <f t="shared" si="6"/>
        <v>--</v>
      </c>
      <c r="U34" s="20">
        <v>0</v>
      </c>
      <c r="V34" s="20">
        <v>0</v>
      </c>
      <c r="W34" s="32">
        <v>0</v>
      </c>
      <c r="X34" s="32" t="str">
        <f t="shared" si="7"/>
        <v>--</v>
      </c>
      <c r="Y34" s="32">
        <v>0</v>
      </c>
      <c r="Z34" s="32">
        <v>0</v>
      </c>
      <c r="AA34" s="32">
        <v>0</v>
      </c>
      <c r="AB34" s="32" t="str">
        <f t="shared" si="8"/>
        <v>--</v>
      </c>
      <c r="AC34" s="32">
        <v>0</v>
      </c>
      <c r="AD34" s="32">
        <v>0</v>
      </c>
      <c r="AE34" s="32">
        <v>0</v>
      </c>
      <c r="AF34" s="32" t="str">
        <f t="shared" si="9"/>
        <v>--</v>
      </c>
      <c r="AG34" s="32">
        <v>0</v>
      </c>
    </row>
    <row r="35" spans="1:33" ht="23.1" customHeight="1" x14ac:dyDescent="0.25">
      <c r="A35" s="5" t="s">
        <v>31</v>
      </c>
      <c r="B35" s="14">
        <f t="shared" si="0"/>
        <v>0.1</v>
      </c>
      <c r="C35" s="20">
        <f t="shared" si="1"/>
        <v>0.1</v>
      </c>
      <c r="D35" s="20">
        <f t="shared" si="10"/>
        <v>810</v>
      </c>
      <c r="E35" s="20">
        <v>0</v>
      </c>
      <c r="F35" s="20">
        <v>0</v>
      </c>
      <c r="G35" s="20" t="str">
        <f t="shared" si="3"/>
        <v>--</v>
      </c>
      <c r="H35" s="20">
        <v>0</v>
      </c>
      <c r="I35" s="20">
        <v>0</v>
      </c>
      <c r="J35" s="20">
        <v>0</v>
      </c>
      <c r="K35" s="20" t="str">
        <f t="shared" si="4"/>
        <v>--</v>
      </c>
      <c r="L35" s="20">
        <v>0</v>
      </c>
      <c r="M35" s="20">
        <v>0</v>
      </c>
      <c r="N35" s="20">
        <v>0</v>
      </c>
      <c r="O35" s="20" t="str">
        <f t="shared" si="5"/>
        <v>--</v>
      </c>
      <c r="P35" s="20">
        <v>0</v>
      </c>
      <c r="Q35" s="56" t="s">
        <v>31</v>
      </c>
      <c r="R35" s="14">
        <v>0</v>
      </c>
      <c r="S35" s="20">
        <v>0</v>
      </c>
      <c r="T35" s="20" t="str">
        <f t="shared" si="6"/>
        <v>--</v>
      </c>
      <c r="U35" s="20">
        <v>0</v>
      </c>
      <c r="V35" s="20">
        <v>0</v>
      </c>
      <c r="W35" s="32">
        <v>0</v>
      </c>
      <c r="X35" s="32" t="str">
        <f t="shared" si="7"/>
        <v>--</v>
      </c>
      <c r="Y35" s="32">
        <v>0</v>
      </c>
      <c r="Z35" s="32">
        <v>0</v>
      </c>
      <c r="AA35" s="32">
        <v>0</v>
      </c>
      <c r="AB35" s="32" t="str">
        <f t="shared" si="8"/>
        <v>--</v>
      </c>
      <c r="AC35" s="32">
        <v>0</v>
      </c>
      <c r="AD35" s="37">
        <v>0.1</v>
      </c>
      <c r="AE35" s="37">
        <v>0.1</v>
      </c>
      <c r="AF35" s="32">
        <f t="shared" si="9"/>
        <v>8100</v>
      </c>
      <c r="AG35" s="37">
        <v>810</v>
      </c>
    </row>
    <row r="36" spans="1:33" ht="23.1" customHeight="1" x14ac:dyDescent="0.25">
      <c r="A36" s="5" t="s">
        <v>32</v>
      </c>
      <c r="B36" s="14">
        <f t="shared" si="0"/>
        <v>5.34</v>
      </c>
      <c r="C36" s="20">
        <f t="shared" si="1"/>
        <v>5.34</v>
      </c>
      <c r="D36" s="20">
        <f t="shared" si="10"/>
        <v>23837</v>
      </c>
      <c r="E36" s="37">
        <v>0.14000000000000001</v>
      </c>
      <c r="F36" s="37">
        <v>0.14000000000000001</v>
      </c>
      <c r="G36" s="20">
        <f t="shared" si="3"/>
        <v>19907.142857142855</v>
      </c>
      <c r="H36" s="37">
        <v>2787</v>
      </c>
      <c r="I36" s="20">
        <v>0</v>
      </c>
      <c r="J36" s="20">
        <v>0</v>
      </c>
      <c r="K36" s="20" t="str">
        <f t="shared" si="4"/>
        <v>--</v>
      </c>
      <c r="L36" s="20">
        <v>0</v>
      </c>
      <c r="M36" s="20">
        <v>0</v>
      </c>
      <c r="N36" s="20">
        <v>0</v>
      </c>
      <c r="O36" s="20" t="str">
        <f t="shared" si="5"/>
        <v>--</v>
      </c>
      <c r="P36" s="20">
        <v>0</v>
      </c>
      <c r="Q36" s="56" t="s">
        <v>32</v>
      </c>
      <c r="R36" s="14">
        <v>0</v>
      </c>
      <c r="S36" s="20">
        <v>0</v>
      </c>
      <c r="T36" s="20" t="str">
        <f t="shared" si="6"/>
        <v>--</v>
      </c>
      <c r="U36" s="20">
        <v>0</v>
      </c>
      <c r="V36" s="37">
        <v>0.35</v>
      </c>
      <c r="W36" s="37">
        <v>0.35</v>
      </c>
      <c r="X36" s="32">
        <f t="shared" si="7"/>
        <v>6365.7142857142862</v>
      </c>
      <c r="Y36" s="37">
        <v>2228</v>
      </c>
      <c r="Z36" s="37">
        <v>3.7</v>
      </c>
      <c r="AA36" s="37">
        <v>3.7</v>
      </c>
      <c r="AB36" s="32">
        <f t="shared" si="8"/>
        <v>3668.9189189189187</v>
      </c>
      <c r="AC36" s="37">
        <v>13575</v>
      </c>
      <c r="AD36" s="37">
        <v>1.1499999999999999</v>
      </c>
      <c r="AE36" s="37">
        <v>1.1499999999999999</v>
      </c>
      <c r="AF36" s="32">
        <f t="shared" si="9"/>
        <v>4562.608695652174</v>
      </c>
      <c r="AG36" s="37">
        <v>5247</v>
      </c>
    </row>
    <row r="37" spans="1:33" ht="23.1" customHeight="1" x14ac:dyDescent="0.25">
      <c r="A37" s="5" t="s">
        <v>33</v>
      </c>
      <c r="B37" s="14">
        <f t="shared" si="0"/>
        <v>4.8000000000000007</v>
      </c>
      <c r="C37" s="20">
        <f t="shared" si="1"/>
        <v>4.8000000000000007</v>
      </c>
      <c r="D37" s="20">
        <f t="shared" si="10"/>
        <v>34656</v>
      </c>
      <c r="E37" s="20">
        <v>0</v>
      </c>
      <c r="F37" s="20">
        <v>0</v>
      </c>
      <c r="G37" s="20" t="str">
        <f t="shared" si="3"/>
        <v>--</v>
      </c>
      <c r="H37" s="20">
        <v>0</v>
      </c>
      <c r="I37" s="37">
        <v>0.12</v>
      </c>
      <c r="J37" s="37">
        <v>0.12</v>
      </c>
      <c r="K37" s="20">
        <f t="shared" si="4"/>
        <v>15600</v>
      </c>
      <c r="L37" s="37">
        <v>1872</v>
      </c>
      <c r="M37" s="20">
        <v>0</v>
      </c>
      <c r="N37" s="20">
        <v>0</v>
      </c>
      <c r="O37" s="20" t="str">
        <f t="shared" si="5"/>
        <v>--</v>
      </c>
      <c r="P37" s="20">
        <v>0</v>
      </c>
      <c r="Q37" s="56" t="s">
        <v>33</v>
      </c>
      <c r="R37" s="14">
        <v>0</v>
      </c>
      <c r="S37" s="20">
        <v>0</v>
      </c>
      <c r="T37" s="20" t="str">
        <f t="shared" si="6"/>
        <v>--</v>
      </c>
      <c r="U37" s="20">
        <v>0</v>
      </c>
      <c r="V37" s="20">
        <v>0</v>
      </c>
      <c r="W37" s="32">
        <v>0</v>
      </c>
      <c r="X37" s="32" t="str">
        <f t="shared" si="7"/>
        <v>--</v>
      </c>
      <c r="Y37" s="32">
        <v>0</v>
      </c>
      <c r="Z37" s="37">
        <v>0.4</v>
      </c>
      <c r="AA37" s="37">
        <v>0.4</v>
      </c>
      <c r="AB37" s="32">
        <f t="shared" si="8"/>
        <v>7500</v>
      </c>
      <c r="AC37" s="37">
        <v>3000</v>
      </c>
      <c r="AD37" s="37">
        <v>4.28</v>
      </c>
      <c r="AE37" s="37">
        <v>4.28</v>
      </c>
      <c r="AF37" s="32">
        <f t="shared" si="9"/>
        <v>6958.8785046728972</v>
      </c>
      <c r="AG37" s="37">
        <v>29784</v>
      </c>
    </row>
    <row r="38" spans="1:33" ht="23.1" customHeight="1" x14ac:dyDescent="0.25">
      <c r="A38" s="6" t="s">
        <v>34</v>
      </c>
      <c r="B38" s="15">
        <f t="shared" si="0"/>
        <v>356.63</v>
      </c>
      <c r="C38" s="21">
        <f t="shared" si="1"/>
        <v>356.15000000000003</v>
      </c>
      <c r="D38" s="21">
        <f t="shared" si="10"/>
        <v>5472829</v>
      </c>
      <c r="E38" s="39">
        <v>2.73</v>
      </c>
      <c r="F38" s="39">
        <v>2.73</v>
      </c>
      <c r="G38" s="21">
        <f t="shared" si="3"/>
        <v>16007.326007326008</v>
      </c>
      <c r="H38" s="39">
        <v>43700</v>
      </c>
      <c r="I38" s="39">
        <v>1.2</v>
      </c>
      <c r="J38" s="39">
        <v>1.2</v>
      </c>
      <c r="K38" s="21">
        <f t="shared" si="4"/>
        <v>17600</v>
      </c>
      <c r="L38" s="39">
        <v>21120</v>
      </c>
      <c r="M38" s="39">
        <v>196.13</v>
      </c>
      <c r="N38" s="39">
        <v>196.13</v>
      </c>
      <c r="O38" s="21">
        <f t="shared" si="5"/>
        <v>22800</v>
      </c>
      <c r="P38" s="39">
        <v>4471764</v>
      </c>
      <c r="Q38" s="57" t="s">
        <v>34</v>
      </c>
      <c r="R38" s="15">
        <v>0</v>
      </c>
      <c r="S38" s="21">
        <v>0</v>
      </c>
      <c r="T38" s="21" t="str">
        <f t="shared" si="6"/>
        <v>--</v>
      </c>
      <c r="U38" s="21">
        <v>0</v>
      </c>
      <c r="V38" s="39">
        <v>2.75</v>
      </c>
      <c r="W38" s="39">
        <v>2.75</v>
      </c>
      <c r="X38" s="33">
        <f t="shared" si="7"/>
        <v>11400</v>
      </c>
      <c r="Y38" s="39">
        <v>31350</v>
      </c>
      <c r="Z38" s="39">
        <v>120.39</v>
      </c>
      <c r="AA38" s="39">
        <v>119.91</v>
      </c>
      <c r="AB38" s="33">
        <f t="shared" si="8"/>
        <v>5040.0300225168876</v>
      </c>
      <c r="AC38" s="39">
        <v>604350</v>
      </c>
      <c r="AD38" s="39">
        <v>33.43</v>
      </c>
      <c r="AE38" s="39">
        <v>33.43</v>
      </c>
      <c r="AF38" s="33">
        <f t="shared" si="9"/>
        <v>8990.2781932396047</v>
      </c>
      <c r="AG38" s="39">
        <v>300545</v>
      </c>
    </row>
    <row r="39" spans="1:33" ht="18" customHeight="1" x14ac:dyDescent="0.25">
      <c r="A39" s="7"/>
      <c r="B39" s="16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41" t="s">
        <v>67</v>
      </c>
      <c r="N39" s="41"/>
      <c r="O39" s="41"/>
      <c r="P39" s="41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41" t="s">
        <v>65</v>
      </c>
      <c r="AE39" s="41"/>
      <c r="AF39" s="41"/>
      <c r="AG39" s="41"/>
    </row>
    <row r="40" spans="1:33" ht="16.5" customHeight="1" x14ac:dyDescent="0.25">
      <c r="A40" s="8" t="s">
        <v>35</v>
      </c>
      <c r="B40" s="17"/>
      <c r="C40" s="17"/>
      <c r="D40" s="24" t="s">
        <v>42</v>
      </c>
      <c r="E40" s="17"/>
      <c r="F40" s="17"/>
      <c r="G40" s="17"/>
      <c r="H40" s="8" t="s">
        <v>45</v>
      </c>
      <c r="I40" s="17"/>
      <c r="J40" s="17"/>
      <c r="K40" s="17"/>
      <c r="L40" s="24" t="s">
        <v>48</v>
      </c>
      <c r="M40" s="17"/>
      <c r="N40" s="8"/>
      <c r="O40" s="17"/>
      <c r="P40" s="17"/>
      <c r="Q40" s="8" t="s">
        <v>35</v>
      </c>
      <c r="R40" s="8"/>
      <c r="S40" s="17"/>
      <c r="T40" s="24" t="s">
        <v>42</v>
      </c>
      <c r="U40" s="17"/>
      <c r="V40" s="17"/>
      <c r="W40" s="17"/>
      <c r="X40" s="8" t="s">
        <v>45</v>
      </c>
      <c r="Y40" s="17"/>
      <c r="Z40" s="17"/>
      <c r="AA40" s="17"/>
      <c r="AB40" s="24" t="s">
        <v>48</v>
      </c>
      <c r="AC40" s="9"/>
      <c r="AD40" s="9"/>
      <c r="AE40" s="9"/>
      <c r="AF40" s="9"/>
      <c r="AG40" s="9"/>
    </row>
    <row r="41" spans="1:33" ht="25.5" customHeight="1" x14ac:dyDescent="0.25">
      <c r="A41" s="8"/>
      <c r="B41" s="17"/>
      <c r="C41" s="17"/>
      <c r="D41" s="17"/>
      <c r="E41" s="17"/>
      <c r="F41" s="17"/>
      <c r="G41" s="17"/>
      <c r="H41" s="8" t="s">
        <v>46</v>
      </c>
      <c r="I41" s="17"/>
      <c r="J41" s="17"/>
      <c r="K41" s="17"/>
      <c r="L41" s="17"/>
      <c r="M41" s="17"/>
      <c r="N41" s="8"/>
      <c r="O41" s="17"/>
      <c r="P41" s="17"/>
      <c r="Q41" s="8"/>
      <c r="R41" s="8"/>
      <c r="S41" s="17"/>
      <c r="T41" s="17"/>
      <c r="U41" s="17"/>
      <c r="V41" s="17"/>
      <c r="W41" s="17"/>
      <c r="X41" s="8" t="s">
        <v>46</v>
      </c>
      <c r="Y41" s="9"/>
      <c r="Z41" s="9"/>
      <c r="AA41" s="9"/>
      <c r="AB41" s="9"/>
      <c r="AC41" s="9"/>
      <c r="AD41" s="9"/>
      <c r="AE41" s="9"/>
      <c r="AF41" s="9"/>
      <c r="AG41" s="9"/>
    </row>
    <row r="42" spans="1:33" ht="28.5" customHeight="1" x14ac:dyDescent="0.25">
      <c r="A42" s="8" t="s">
        <v>36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" t="s">
        <v>57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</row>
    <row r="43" spans="1:33" ht="16.5" customHeight="1" x14ac:dyDescent="0.25">
      <c r="A43" s="8" t="s">
        <v>66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" t="s">
        <v>58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</row>
    <row r="44" spans="1:33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</row>
    <row r="46" spans="1:33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</row>
    <row r="48" spans="1:33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</row>
    <row r="49" spans="1:33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</row>
    <row r="50" spans="1:33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</row>
    <row r="51" spans="1:33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</row>
    <row r="52" spans="1:33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</row>
    <row r="54" spans="1:33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</row>
    <row r="55" spans="1:33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</row>
    <row r="56" spans="1:33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</row>
    <row r="57" spans="1:33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</row>
    <row r="58" spans="1:33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</row>
    <row r="59" spans="1:33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</row>
    <row r="61" spans="1:33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</row>
    <row r="62" spans="1:33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</row>
    <row r="63" spans="1:33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</row>
    <row r="64" spans="1:33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</row>
    <row r="65" spans="1:33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</row>
    <row r="66" spans="1:33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</row>
    <row r="67" spans="1:33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</row>
    <row r="68" spans="1:33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</row>
    <row r="69" spans="1:33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</row>
    <row r="70" spans="1:33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</row>
    <row r="71" spans="1:3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</row>
    <row r="72" spans="1:3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</row>
    <row r="73" spans="1:3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</row>
    <row r="74" spans="1:33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</row>
    <row r="75" spans="1:33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</row>
    <row r="76" spans="1:33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</row>
    <row r="77" spans="1:33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</row>
    <row r="78" spans="1:33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</row>
    <row r="79" spans="1:33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</row>
    <row r="80" spans="1:33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</row>
    <row r="81" spans="1:33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</row>
    <row r="82" spans="1:33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</row>
    <row r="83" spans="1:33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</row>
    <row r="84" spans="1:33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</row>
    <row r="86" spans="1:33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</row>
    <row r="88" spans="1:33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</row>
    <row r="89" spans="1:33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</row>
    <row r="90" spans="1:33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</row>
    <row r="91" spans="1:33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</row>
    <row r="92" spans="1:33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</row>
    <row r="93" spans="1:33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</row>
    <row r="94" spans="1:33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</row>
    <row r="95" spans="1:33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</row>
    <row r="96" spans="1:33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</row>
    <row r="97" spans="1:33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</row>
    <row r="98" spans="1:33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</row>
    <row r="99" spans="1:33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</row>
    <row r="100" spans="1:33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</row>
    <row r="101" spans="1:33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</row>
    <row r="103" spans="1:33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</row>
    <row r="104" spans="1:33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</row>
    <row r="105" spans="1:33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  <row r="106" spans="1:33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</row>
    <row r="107" spans="1:33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</row>
    <row r="108" spans="1:33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1:33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1:33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spans="1:33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</row>
    <row r="112" spans="1:33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spans="1:33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spans="1:33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1:33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1:33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1:33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1:33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1:33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1:33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1:33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1:33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1:33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1:33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1:33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1:33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1:33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1:33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1:33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1:33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1:33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1:33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1:33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1:33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1:33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1:33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1:33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1:33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1:33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1:33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1:33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1:33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1:33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1:33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1:33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1:33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1:33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1:33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1:33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1:33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1:33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1:33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1:33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spans="1:33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1:33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1:33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1:33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1:33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1:33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1:33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1:33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1:33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1:33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1:3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1:33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1:33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1:33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1:33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1:33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1:33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spans="1:33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spans="1:33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spans="1:33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spans="1:33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spans="1:33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1:33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spans="1:33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1:33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1:33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1:33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spans="1:33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spans="1:33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spans="1:33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spans="1:33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spans="1:33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spans="1:33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spans="1:33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spans="1:33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</row>
    <row r="189" spans="1:33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spans="1:33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spans="1:33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1:33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1:33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1:33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1:33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spans="1:33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spans="1:33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spans="1:33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spans="1:33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spans="1:33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</sheetData>
  <mergeCells count="59">
    <mergeCell ref="M39:P39"/>
    <mergeCell ref="N3:P3"/>
    <mergeCell ref="N4:P4"/>
    <mergeCell ref="N5:O5"/>
    <mergeCell ref="C7:C8"/>
    <mergeCell ref="E6:H6"/>
    <mergeCell ref="I7:I8"/>
    <mergeCell ref="I6:L6"/>
    <mergeCell ref="K7:K8"/>
    <mergeCell ref="H2:M2"/>
    <mergeCell ref="A3:M3"/>
    <mergeCell ref="A5:M5"/>
    <mergeCell ref="D7:D8"/>
    <mergeCell ref="B6:D6"/>
    <mergeCell ref="E7:E8"/>
    <mergeCell ref="M7:M8"/>
    <mergeCell ref="M6:P6"/>
    <mergeCell ref="A6:A8"/>
    <mergeCell ref="L7:L8"/>
    <mergeCell ref="N7:N8"/>
    <mergeCell ref="B7:B8"/>
    <mergeCell ref="F7:F8"/>
    <mergeCell ref="G7:G8"/>
    <mergeCell ref="H7:H8"/>
    <mergeCell ref="J7:J8"/>
    <mergeCell ref="R7:R8"/>
    <mergeCell ref="V7:V8"/>
    <mergeCell ref="O1:P1"/>
    <mergeCell ref="Q6:Q8"/>
    <mergeCell ref="Z7:Z8"/>
    <mergeCell ref="V6:Y6"/>
    <mergeCell ref="Z6:AC6"/>
    <mergeCell ref="S7:S8"/>
    <mergeCell ref="R6:U6"/>
    <mergeCell ref="Y2:AD2"/>
    <mergeCell ref="O2:P2"/>
    <mergeCell ref="R3:AD3"/>
    <mergeCell ref="R5:AD5"/>
    <mergeCell ref="O7:O8"/>
    <mergeCell ref="P7:P8"/>
    <mergeCell ref="AD6:AG6"/>
    <mergeCell ref="T7:T8"/>
    <mergeCell ref="U7:U8"/>
    <mergeCell ref="W7:W8"/>
    <mergeCell ref="X7:X8"/>
    <mergeCell ref="Y7:Y8"/>
    <mergeCell ref="AF1:AG1"/>
    <mergeCell ref="AF2:AG2"/>
    <mergeCell ref="AE3:AG3"/>
    <mergeCell ref="AE4:AG4"/>
    <mergeCell ref="AE5:AF5"/>
    <mergeCell ref="AD39:AG39"/>
    <mergeCell ref="AA7:AA8"/>
    <mergeCell ref="AB7:AB8"/>
    <mergeCell ref="AD7:AD8"/>
    <mergeCell ref="AE7:AE8"/>
    <mergeCell ref="AG7:AG8"/>
    <mergeCell ref="AC7:AC8"/>
    <mergeCell ref="AF7:AF8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20321-02-04-2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黃佩茹</dc:creator>
  <cp:lastModifiedBy>鄧佑安</cp:lastModifiedBy>
  <cp:lastPrinted>2024-07-03T07:46:13Z</cp:lastPrinted>
  <dcterms:created xsi:type="dcterms:W3CDTF">2024-07-03T07:46:29Z</dcterms:created>
  <dcterms:modified xsi:type="dcterms:W3CDTF">2024-07-03T08:47:36Z</dcterms:modified>
</cp:coreProperties>
</file>