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<sst xmlns="http://schemas.openxmlformats.org/spreadsheetml/2006/main" count="51">
  <si>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</si>
  <si>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</si>
  <si>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</si>
  <si>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113年9月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</si>
  <si>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</si>
  <si>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</si>
  <si>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</si>
  <si>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</si>
  <si>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</si>
  <si>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</si>
  <si>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資料來源：本局運銷加工科依據各批發市場報送之資料彙編而成。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</si>
  <si>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</si>
  <si>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</si>
  <si>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</si>
  <si>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</si>
  <si>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</si>
  <si>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</si>
  <si>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</si>
  <si>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</si>
  <si>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</si>
  <si>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</si>
  <si>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</si>
  <si>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</si>
  <si>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</si>
  <si>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</si>
  <si>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</si>
  <si>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</si>
  <si>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</si>
  <si>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</si>
  <si>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</si>
  <si>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</si>
  <si>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</si>
  <si>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</si>
  <si>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件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</si>
  <si>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</si>
  <si>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</si>
  <si>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</si>
  <si>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</si>
  <si>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</si>
  <si>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</si>
  <si>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</si>
  <si>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</si>
  <si>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元／公斤、頭、件、盆</t>
  </si>
  <si>
    <t>--</t>
  </si>
  <si>
    <t>臺中市政府農業局</t>
  </si>
  <si>
    <t>20322-07-01-2</t>
  </si>
  <si>
    <t>管理費收入</t>
  </si>
  <si>
    <t>機關首長</t>
  </si>
  <si>
    <t>編製日期:中華民國113年10月14日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</si>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</sst>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L20" sqref="L20:L20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3534857</v>
      </c>
      <c r="E7" s="30" t="s">
        <v>31</v>
      </c>
      <c r="F7" s="38" t="n">
        <v>109228396</v>
      </c>
      <c r="G7" s="32" t="n">
        <f>F7/D7</f>
        <v>30.900371924522</v>
      </c>
      <c r="H7" s="43" t="n">
        <v>11266475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8329622</v>
      </c>
      <c r="E8" s="30" t="s">
        <v>31</v>
      </c>
      <c r="F8" s="38" t="n">
        <v>515259135</v>
      </c>
      <c r="G8" s="32" t="n">
        <f>F8/D8</f>
        <v>61.8586455663894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11864479</v>
      </c>
      <c r="E9" s="31" t="s">
        <v>31</v>
      </c>
      <c r="F9" s="38" t="n">
        <f>F7+F8</f>
        <v>624487531</v>
      </c>
      <c r="G9" s="32" t="n">
        <f>F9/D9</f>
        <v>52.6350572157446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1915226.3</v>
      </c>
      <c r="E10" s="30" t="s">
        <v>31</v>
      </c>
      <c r="F10" s="38" t="n">
        <v>65440089</v>
      </c>
      <c r="G10" s="32" t="n">
        <f>F10/D10</f>
        <v>34.1683324837383</v>
      </c>
      <c r="H10" s="43" t="n">
        <v>2240961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844608</v>
      </c>
      <c r="E11" s="30" t="s">
        <v>31</v>
      </c>
      <c r="F11" s="38" t="n">
        <v>33399409</v>
      </c>
      <c r="G11" s="32" t="n">
        <f>F11/D11</f>
        <v>39.5442726093051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2759834.3</v>
      </c>
      <c r="E12" s="30" t="s">
        <v>31</v>
      </c>
      <c r="F12" s="38" t="n">
        <f>SUM(F10:F11)</f>
        <v>98839498</v>
      </c>
      <c r="G12" s="32" t="n">
        <f>F12/D12</f>
        <v>35.8135624301792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689853</v>
      </c>
      <c r="E13" s="30" t="s">
        <v>31</v>
      </c>
      <c r="F13" s="38" t="n">
        <v>63119160</v>
      </c>
      <c r="G13" s="32" t="n">
        <f>F13/D13</f>
        <v>91.4965362185857</v>
      </c>
      <c r="H13" s="43" t="n">
        <v>1893625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15314166.3</v>
      </c>
      <c r="E14" s="30" t="s">
        <v>31</v>
      </c>
      <c r="F14" s="38" t="n">
        <f>F9+F12+F13</f>
        <v>786446189</v>
      </c>
      <c r="G14" s="32" t="n">
        <f>F14/D14</f>
        <v>51.3541627793346</v>
      </c>
      <c r="H14" s="38" t="n">
        <f>SUM(H7:H13)</f>
        <v>15401061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1066948.3</v>
      </c>
      <c r="E15" s="30" t="s">
        <v>31</v>
      </c>
      <c r="F15" s="38" t="n">
        <v>170269405</v>
      </c>
      <c r="G15" s="32" t="n">
        <f>F15/D15</f>
        <v>159.585431646501</v>
      </c>
      <c r="H15" s="43" t="n">
        <v>5959637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39945</v>
      </c>
      <c r="E18" s="30" t="s">
        <v>32</v>
      </c>
      <c r="F18" s="38" t="n">
        <v>454415885</v>
      </c>
      <c r="G18" s="32" t="n">
        <f>F18/D18</f>
        <v>11376.0391788709</v>
      </c>
      <c r="H18" s="38" t="n">
        <v>9088580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4821056</v>
      </c>
      <c r="E19" s="30" t="s">
        <v>31</v>
      </c>
      <c r="F19" s="38" t="n">
        <v>454415885</v>
      </c>
      <c r="G19" s="32" t="n">
        <f>F19/D19</f>
        <v>94.2565041766783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39945</v>
      </c>
      <c r="E20" s="32" t="s">
        <v>32</v>
      </c>
      <c r="F20" s="38" t="n">
        <f>F18+F16</f>
        <v>454415885</v>
      </c>
      <c r="G20" s="32" t="n">
        <f>F20/D20</f>
        <v>11376.0391788709</v>
      </c>
      <c r="H20" s="38" t="n">
        <f>H16+H18</f>
        <v>9088580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4821056</v>
      </c>
      <c r="E21" s="32" t="s">
        <v>31</v>
      </c>
      <c r="F21" s="38" t="n">
        <f>F19+F17</f>
        <v>454415885</v>
      </c>
      <c r="G21" s="32" t="n">
        <f>F21/D21</f>
        <v>94.2565041766783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445638</v>
      </c>
      <c r="E22" s="30" t="s">
        <v>33</v>
      </c>
      <c r="F22" s="38" t="n">
        <v>32372207</v>
      </c>
      <c r="G22" s="32" t="n">
        <f>F22/D22</f>
        <v>72.6423846260866</v>
      </c>
      <c r="H22" s="43" t="n">
        <v>1776961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58177</v>
      </c>
      <c r="E23" s="30" t="s">
        <v>34</v>
      </c>
      <c r="F23" s="38" t="n">
        <v>6164109</v>
      </c>
      <c r="G23" s="32" t="n">
        <f>F23/D23</f>
        <v>105.954397786067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A3:I3"/>
    <mergeCell ref="I16:I17"/>
    <mergeCell ref="H1:I1"/>
    <mergeCell ref="H2:I2"/>
    <mergeCell ref="I5:I6"/>
    <mergeCell ref="A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