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<sst xmlns="http://schemas.openxmlformats.org/spreadsheetml/2006/main" count="105" uniqueCount="75">
  <si>
    <t>公開類</t>
  </si>
  <si>
    <t>月報</t>
  </si>
  <si>
    <t>臺中市沙鹿區公所一般公文統計表</t>
  </si>
  <si>
    <t>中華民國113年1月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</si>
  <si>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</si>
  <si>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</si>
  <si>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</si>
  <si>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</si>
  <si>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</si>
  <si>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</si>
  <si>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</si>
  <si>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</si>
  <si>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</si>
  <si>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</si>
  <si>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</si>
  <si>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</si>
  <si>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</si>
  <si>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</si>
  <si>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</si>
  <si>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</si>
  <si>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</si>
  <si>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</si>
  <si>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</si>
  <si>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</si>
  <si>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</si>
  <si>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</si>
  <si>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</si>
  <si>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</si>
  <si>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</si>
  <si>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</si>
  <si>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</si>
  <si>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</si>
  <si>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</si>
  <si>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</si>
  <si>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</si>
  <si>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</si>
  <si>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</si>
  <si>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</si>
  <si>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</si>
  <si>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</si>
  <si>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</si>
  <si>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</si>
  <si>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</si>
  <si>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</si>
  <si>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</si>
  <si>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-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</si>
  <si>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</si>
  <si>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</si>
  <si>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</si>
  <si>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</si>
  <si>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</si>
  <si>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</si>
  <si>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</si>
  <si>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</si>
  <si>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</si>
  <si>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</si>
  <si>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</si>
  <si>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</si>
  <si>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</si>
  <si>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</si>
  <si>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</si>
  <si>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</si>
  <si>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臺中市沙鹿區公所</t>
  </si>
  <si>
    <t>30280-07-02-3</t>
  </si>
  <si>
    <t>發文平均使用日數</t>
  </si>
  <si>
    <t>﹝11﹞</t>
  </si>
  <si>
    <t>中華民國113年2月1日編製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</si>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</sst>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5">
    <numFmt numFmtId="197" formatCode="#,##0_ "/>
    <numFmt numFmtId="198" formatCode="_-* #,##0_-;\-* #,##0_-;_-* &quot;-&quot;??_-;_-@_-"/>
    <numFmt numFmtId="199" formatCode="0.00_ "/>
    <numFmt numFmtId="200" formatCode="#,0.00"/>
    <numFmt numFmtId="201" formatCode="0.00_);[Red]\(0.0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b/>
      <sz val="24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4"/>
      <color rgb="FF000000"/>
      <name val="Times New Roman"/>
      <family val="2"/>
    </font>
    <font>
      <sz val="10"/>
      <color rgb="FF000000"/>
      <name val="標楷體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sz val="9"/>
      <color rgb="FF000000"/>
      <name val="Calibri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horizontal="center" vertical="center" wrapText="1"/>
    </xf>
    <xf numFmtId="197" fontId="9" fillId="0" borderId="1" xfId="0" applyNumberFormat="1" applyFont="1" applyBorder="1" applyAlignment="1">
      <alignment horizontal="right" vertical="center"/>
    </xf>
    <xf numFmtId="198" fontId="9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3" fillId="0" borderId="3" xfId="0" applyFont="1" applyBorder="1" applyAlignment="1">
      <alignment horizontal="left" vertical="center"/>
    </xf>
    <xf numFmtId="197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7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99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200" fontId="9" fillId="0" borderId="1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199" fontId="3" fillId="0" borderId="2" xfId="0" applyNumberFormat="1" applyFont="1" applyBorder="1" applyAlignment="1">
      <alignment horizontal="right" vertical="center" wrapText="1"/>
    </xf>
    <xf numFmtId="199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1" fontId="9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13" fillId="0" borderId="2" xfId="0" applyFont="1" applyBorder="1"/>
    <xf numFmtId="0" fontId="14" fillId="0" borderId="1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 wrapText="1"/>
    </xf>
    <xf numFmtId="197" fontId="8" fillId="0" borderId="10" xfId="0" applyNumberFormat="1" applyFont="1" applyBorder="1" applyAlignment="1">
      <alignment horizontal="center" vertical="center" wrapText="1"/>
    </xf>
    <xf numFmtId="197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13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P21" sqref="P21"/>
    </sheetView>
  </sheetViews>
  <sheetFormatPr defaultColWidth="9.28125" defaultRowHeight="15"/>
  <cols>
    <col min="1" max="1" width="23.140625" style="0" customWidth="1"/>
    <col min="2" max="4" width="12.57421875" style="0" customWidth="1"/>
    <col min="5" max="5" width="14.28125" style="0" customWidth="1"/>
    <col min="6" max="6" width="12.57421875" style="0" customWidth="1"/>
    <col min="7" max="7" width="11.421875" style="0" customWidth="1"/>
    <col min="8" max="8" width="9.57421875" style="0" customWidth="1"/>
    <col min="9" max="9" width="11.8515625" style="0" customWidth="1"/>
    <col min="10" max="10" width="8.140625" style="0" customWidth="1"/>
    <col min="11" max="11" width="11.4218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140625" style="0" customWidth="1"/>
    <col min="18" max="18" width="10.8515625" style="0" customWidth="1"/>
    <col min="19" max="20" width="10.140625" style="0" customWidth="1"/>
  </cols>
  <sheetData>
    <row r="1" spans="1:21" ht="19.9" customHeight="1">
      <c r="A1" s="1" t="s">
        <v>0</v>
      </c>
      <c r="B1" s="12"/>
      <c r="C1" s="21"/>
      <c r="D1" s="19"/>
      <c r="E1" s="19"/>
      <c r="F1" s="19"/>
      <c r="G1" s="19"/>
      <c r="H1" s="32"/>
      <c r="I1" s="19"/>
      <c r="J1" s="32"/>
      <c r="K1" s="31"/>
      <c r="L1" s="31"/>
      <c r="M1" s="19"/>
      <c r="N1" s="43"/>
      <c r="O1" s="1" t="s">
        <v>59</v>
      </c>
      <c r="P1" s="14" t="s">
        <v>62</v>
      </c>
      <c r="Q1" s="14"/>
      <c r="R1" s="14"/>
      <c r="S1" s="14"/>
      <c r="T1" s="14"/>
      <c r="U1" s="58"/>
    </row>
    <row r="2" spans="1:21" ht="15">
      <c r="A2" s="1" t="s">
        <v>1</v>
      </c>
      <c r="B2" s="13" t="s">
        <v>20</v>
      </c>
      <c r="C2" s="22"/>
      <c r="D2" s="24"/>
      <c r="E2" s="24"/>
      <c r="F2" s="24"/>
      <c r="G2" s="24"/>
      <c r="H2" s="24"/>
      <c r="I2" s="24"/>
      <c r="J2" s="24"/>
      <c r="K2" s="24"/>
      <c r="L2" s="24"/>
      <c r="M2" s="24"/>
      <c r="N2" s="44"/>
      <c r="O2" s="1" t="s">
        <v>60</v>
      </c>
      <c r="P2" s="49" t="s">
        <v>63</v>
      </c>
      <c r="Q2" s="49"/>
      <c r="R2" s="49"/>
      <c r="S2" s="49"/>
      <c r="T2" s="49"/>
      <c r="U2" s="58"/>
    </row>
    <row r="3" spans="1:20" ht="15">
      <c r="A3" s="2"/>
      <c r="B3" s="2"/>
      <c r="C3" s="2"/>
      <c r="D3" s="2"/>
      <c r="E3" s="2"/>
      <c r="F3" s="2"/>
      <c r="G3" s="27"/>
      <c r="H3" s="2"/>
      <c r="I3" s="27"/>
      <c r="J3" s="2"/>
      <c r="K3" s="27"/>
      <c r="L3" s="2"/>
      <c r="M3" s="2"/>
      <c r="N3" s="2"/>
      <c r="O3" s="27"/>
      <c r="P3" s="2"/>
      <c r="Q3" s="2"/>
      <c r="R3" s="52"/>
      <c r="S3" s="52"/>
      <c r="T3" s="52"/>
    </row>
    <row r="4" spans="1:20" ht="33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6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5">
      <c r="A6" s="5" t="s">
        <v>4</v>
      </c>
      <c r="B6" s="14" t="s">
        <v>21</v>
      </c>
      <c r="C6" s="14"/>
      <c r="D6" s="14"/>
      <c r="E6" s="14"/>
      <c r="F6" s="14" t="s">
        <v>34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 t="s">
        <v>67</v>
      </c>
      <c r="R6" s="14"/>
      <c r="S6" s="14"/>
      <c r="T6" s="14"/>
      <c r="U6" s="58"/>
    </row>
    <row r="7" spans="1:20" ht="24.75" customHeight="1">
      <c r="A7" s="6"/>
      <c r="B7" s="15" t="s">
        <v>22</v>
      </c>
      <c r="C7" s="15" t="s">
        <v>26</v>
      </c>
      <c r="D7" s="15" t="s">
        <v>28</v>
      </c>
      <c r="E7" s="15" t="s">
        <v>7</v>
      </c>
      <c r="F7" s="26" t="s">
        <v>35</v>
      </c>
      <c r="G7" s="26"/>
      <c r="H7" s="26"/>
      <c r="I7" s="26"/>
      <c r="J7" s="26"/>
      <c r="K7" s="26"/>
      <c r="L7" s="15" t="s">
        <v>50</v>
      </c>
      <c r="M7" s="15" t="s">
        <v>54</v>
      </c>
      <c r="N7" s="26" t="s">
        <v>56</v>
      </c>
      <c r="O7" s="26"/>
      <c r="P7" s="15" t="s">
        <v>64</v>
      </c>
      <c r="Q7" s="26" t="s">
        <v>67</v>
      </c>
      <c r="R7" s="26"/>
      <c r="S7" s="15" t="s">
        <v>71</v>
      </c>
      <c r="T7" s="54" t="s">
        <v>73</v>
      </c>
    </row>
    <row r="8" spans="1:20" ht="15">
      <c r="A8" s="7" t="s">
        <v>5</v>
      </c>
      <c r="B8" s="15"/>
      <c r="C8" s="15"/>
      <c r="D8" s="15"/>
      <c r="E8" s="16" t="s">
        <v>32</v>
      </c>
      <c r="F8" s="26" t="s">
        <v>36</v>
      </c>
      <c r="G8" s="26"/>
      <c r="H8" s="33" t="s">
        <v>43</v>
      </c>
      <c r="I8" s="33"/>
      <c r="J8" s="37" t="s">
        <v>47</v>
      </c>
      <c r="K8" s="37"/>
      <c r="L8" s="16" t="s">
        <v>51</v>
      </c>
      <c r="M8" s="15"/>
      <c r="N8" s="45" t="s">
        <v>57</v>
      </c>
      <c r="O8" s="45"/>
      <c r="P8" s="15"/>
      <c r="Q8" s="45" t="s">
        <v>68</v>
      </c>
      <c r="R8" s="45"/>
      <c r="S8" s="15"/>
      <c r="T8" s="54"/>
    </row>
    <row r="9" spans="1:20" ht="25.5" customHeight="1">
      <c r="A9" s="6"/>
      <c r="B9" s="15"/>
      <c r="C9" s="15"/>
      <c r="D9" s="15"/>
      <c r="E9" s="16"/>
      <c r="F9" s="15" t="s">
        <v>37</v>
      </c>
      <c r="G9" s="28" t="s">
        <v>39</v>
      </c>
      <c r="H9" s="15" t="s">
        <v>37</v>
      </c>
      <c r="I9" s="28" t="s">
        <v>39</v>
      </c>
      <c r="J9" s="15" t="s">
        <v>37</v>
      </c>
      <c r="K9" s="28" t="s">
        <v>39</v>
      </c>
      <c r="L9" s="16"/>
      <c r="M9" s="15"/>
      <c r="N9" s="15" t="s">
        <v>37</v>
      </c>
      <c r="O9" s="37" t="s">
        <v>39</v>
      </c>
      <c r="P9" s="15"/>
      <c r="Q9" s="15" t="s">
        <v>37</v>
      </c>
      <c r="R9" s="37" t="s">
        <v>39</v>
      </c>
      <c r="S9" s="15"/>
      <c r="T9" s="54"/>
    </row>
    <row r="10" spans="1:20" ht="9" customHeight="1">
      <c r="A10" s="8" t="s">
        <v>6</v>
      </c>
      <c r="B10" s="16" t="s">
        <v>23</v>
      </c>
      <c r="C10" s="16" t="s">
        <v>27</v>
      </c>
      <c r="D10" s="16" t="s">
        <v>29</v>
      </c>
      <c r="E10" s="16" t="s">
        <v>33</v>
      </c>
      <c r="F10" s="16" t="s">
        <v>38</v>
      </c>
      <c r="G10" s="29" t="s">
        <v>40</v>
      </c>
      <c r="H10" s="16" t="s">
        <v>44</v>
      </c>
      <c r="I10" s="29" t="s">
        <v>46</v>
      </c>
      <c r="J10" s="16" t="s">
        <v>48</v>
      </c>
      <c r="K10" s="29" t="s">
        <v>49</v>
      </c>
      <c r="L10" s="16" t="s">
        <v>52</v>
      </c>
      <c r="M10" s="16" t="s">
        <v>55</v>
      </c>
      <c r="N10" s="16" t="s">
        <v>58</v>
      </c>
      <c r="O10" s="47" t="s">
        <v>61</v>
      </c>
      <c r="P10" s="16" t="s">
        <v>65</v>
      </c>
      <c r="Q10" s="16" t="s">
        <v>69</v>
      </c>
      <c r="R10" s="53" t="s">
        <v>70</v>
      </c>
      <c r="S10" s="16" t="s">
        <v>72</v>
      </c>
      <c r="T10" s="55" t="s">
        <v>74</v>
      </c>
    </row>
    <row r="11" spans="1:20" ht="21" customHeight="1">
      <c r="A11" s="9" t="s">
        <v>7</v>
      </c>
      <c r="B11" s="17">
        <f>SUM(B12:B22)</f>
        <v>1793</v>
      </c>
      <c r="C11" s="17">
        <f>SUM(C12:C22)</f>
        <v>259</v>
      </c>
      <c r="D11" s="17">
        <f>SUM(D12:D22)</f>
        <v>611</v>
      </c>
      <c r="E11" s="17">
        <f>SUM(E12:E40)</f>
        <v>2663</v>
      </c>
      <c r="F11" s="17">
        <f>SUM(F12:F22)</f>
        <v>823</v>
      </c>
      <c r="G11" s="30">
        <f>IF($L11&gt;0,F11/$L11*100,0)</f>
        <v>100</v>
      </c>
      <c r="H11" s="34" t="str">
        <f>H12</f>
        <v>-</v>
      </c>
      <c r="I11" s="30" t="str">
        <f>I12</f>
        <v>-</v>
      </c>
      <c r="J11" s="17" t="str">
        <f>J12</f>
        <v>-</v>
      </c>
      <c r="K11" s="30" t="str">
        <f>K12</f>
        <v>-</v>
      </c>
      <c r="L11" s="17">
        <f>SUM(L12:L40)</f>
        <v>823</v>
      </c>
      <c r="M11" s="17">
        <f>SUM(M12:M22)</f>
        <v>1658</v>
      </c>
      <c r="N11" s="17">
        <f>SUM(N12:N22)</f>
        <v>2481</v>
      </c>
      <c r="O11" s="30">
        <f>IF(E11&gt;0,N11/E11*100,0)</f>
        <v>93.1656027037176</v>
      </c>
      <c r="P11" s="50">
        <v>1.33</v>
      </c>
      <c r="Q11" s="17">
        <f>SUM(Q12:Q22)</f>
        <v>182</v>
      </c>
      <c r="R11" s="30">
        <f>IF(E11&gt;0,Q11/E11*100,0)</f>
        <v>6.83439729628239</v>
      </c>
      <c r="S11" s="17">
        <f>SUM(S12:S22)</f>
        <v>182</v>
      </c>
      <c r="T11" s="56" t="s">
        <v>45</v>
      </c>
    </row>
    <row r="12" spans="1:20" ht="21" customHeight="1">
      <c r="A12" s="10" t="s">
        <v>8</v>
      </c>
      <c r="B12" s="18">
        <v>329</v>
      </c>
      <c r="C12" s="18">
        <v>93</v>
      </c>
      <c r="D12" s="18">
        <v>176</v>
      </c>
      <c r="E12" s="17">
        <f>SUM(B12:D12)</f>
        <v>598</v>
      </c>
      <c r="F12" s="18">
        <v>203</v>
      </c>
      <c r="G12" s="30">
        <f>IF($L12&gt;0,F12/$L12*100,0)</f>
        <v>100</v>
      </c>
      <c r="H12" s="35" t="s">
        <v>45</v>
      </c>
      <c r="I12" s="30" t="str">
        <f>H12</f>
        <v>-</v>
      </c>
      <c r="J12" s="30" t="str">
        <f>I12</f>
        <v>-</v>
      </c>
      <c r="K12" s="30" t="str">
        <f>J12</f>
        <v>-</v>
      </c>
      <c r="L12" s="17">
        <f>SUM(F12,H12,J12)</f>
        <v>203</v>
      </c>
      <c r="M12" s="18">
        <v>360</v>
      </c>
      <c r="N12" s="17">
        <f>SUM(L12,M12)</f>
        <v>563</v>
      </c>
      <c r="O12" s="30">
        <f>IF(E12&gt;0,N12/E12*100,0)</f>
        <v>94.1471571906355</v>
      </c>
      <c r="P12" s="50">
        <v>1.02</v>
      </c>
      <c r="Q12" s="17">
        <f>E12-N12</f>
        <v>35</v>
      </c>
      <c r="R12" s="30">
        <f>IF(E12&gt;0,Q12/E12*100,0)</f>
        <v>5.85284280936455</v>
      </c>
      <c r="S12" s="17">
        <v>35</v>
      </c>
      <c r="T12" s="57" t="s">
        <v>45</v>
      </c>
    </row>
    <row r="13" spans="1:20" ht="21" customHeight="1">
      <c r="A13" s="10" t="s">
        <v>9</v>
      </c>
      <c r="B13" s="18">
        <v>305</v>
      </c>
      <c r="C13" s="18">
        <v>33</v>
      </c>
      <c r="D13" s="18">
        <v>81</v>
      </c>
      <c r="E13" s="17">
        <f>SUM(B13:D13)</f>
        <v>419</v>
      </c>
      <c r="F13" s="18">
        <v>161</v>
      </c>
      <c r="G13" s="30">
        <f>IF($L13&gt;0,F13/$L13*100,0)</f>
        <v>100</v>
      </c>
      <c r="H13" s="36" t="s">
        <v>45</v>
      </c>
      <c r="I13" s="30" t="str">
        <f>H13</f>
        <v>-</v>
      </c>
      <c r="J13" s="30" t="str">
        <f>I13</f>
        <v>-</v>
      </c>
      <c r="K13" s="30" t="str">
        <f>J13</f>
        <v>-</v>
      </c>
      <c r="L13" s="17">
        <f>SUM(F13,H13,J13)</f>
        <v>161</v>
      </c>
      <c r="M13" s="18">
        <v>243</v>
      </c>
      <c r="N13" s="17">
        <f>SUM(L13,M13)</f>
        <v>404</v>
      </c>
      <c r="O13" s="30">
        <f>IF(E13&gt;0,N13/E13*100,0)</f>
        <v>96.4200477326969</v>
      </c>
      <c r="P13" s="50">
        <v>1.75</v>
      </c>
      <c r="Q13" s="17">
        <f>E13-N13</f>
        <v>15</v>
      </c>
      <c r="R13" s="30">
        <f>IF(E13&gt;0,Q13/E13*100,0)</f>
        <v>3.5799522673031</v>
      </c>
      <c r="S13" s="17">
        <v>15</v>
      </c>
      <c r="T13" s="57" t="s">
        <v>45</v>
      </c>
    </row>
    <row r="14" spans="1:20" ht="21" customHeight="1">
      <c r="A14" s="10" t="s">
        <v>10</v>
      </c>
      <c r="B14" s="18">
        <v>621</v>
      </c>
      <c r="C14" s="18">
        <v>58</v>
      </c>
      <c r="D14" s="18">
        <v>67</v>
      </c>
      <c r="E14" s="17">
        <f>SUM(B14:D14)</f>
        <v>746</v>
      </c>
      <c r="F14" s="18">
        <v>255</v>
      </c>
      <c r="G14" s="30">
        <f>IF($L14&gt;0,F14/$L14*100,0)</f>
        <v>100</v>
      </c>
      <c r="H14" s="36" t="s">
        <v>45</v>
      </c>
      <c r="I14" s="30" t="str">
        <f>H14</f>
        <v>-</v>
      </c>
      <c r="J14" s="30" t="str">
        <f>I14</f>
        <v>-</v>
      </c>
      <c r="K14" s="30" t="str">
        <f>J14</f>
        <v>-</v>
      </c>
      <c r="L14" s="17">
        <f>SUM(F14,H14,J14)</f>
        <v>255</v>
      </c>
      <c r="M14" s="18">
        <v>416</v>
      </c>
      <c r="N14" s="17">
        <f>SUM(L14,M14)</f>
        <v>671</v>
      </c>
      <c r="O14" s="30">
        <f>IF(E14&gt;0,N14/E14*100,0)</f>
        <v>89.9463806970509</v>
      </c>
      <c r="P14" s="50">
        <v>1.62</v>
      </c>
      <c r="Q14" s="17">
        <f>E14-N14</f>
        <v>75</v>
      </c>
      <c r="R14" s="30">
        <f>IF(E14&gt;0,Q14/E14*100,0)</f>
        <v>10.0536193029491</v>
      </c>
      <c r="S14" s="17">
        <v>75</v>
      </c>
      <c r="T14" s="57" t="s">
        <v>45</v>
      </c>
    </row>
    <row r="15" spans="1:20" ht="21" customHeight="1">
      <c r="A15" s="10" t="s">
        <v>11</v>
      </c>
      <c r="B15" s="18">
        <v>96</v>
      </c>
      <c r="C15" s="18">
        <v>14</v>
      </c>
      <c r="D15" s="18">
        <v>20</v>
      </c>
      <c r="E15" s="17">
        <f>SUM(B15:D15)</f>
        <v>130</v>
      </c>
      <c r="F15" s="18">
        <v>51</v>
      </c>
      <c r="G15" s="30">
        <f>IF($L15&gt;0,F15/$L15*100,0)</f>
        <v>100</v>
      </c>
      <c r="H15" s="36" t="s">
        <v>45</v>
      </c>
      <c r="I15" s="30" t="str">
        <f>H15</f>
        <v>-</v>
      </c>
      <c r="J15" s="30" t="str">
        <f>I15</f>
        <v>-</v>
      </c>
      <c r="K15" s="30" t="str">
        <f>J15</f>
        <v>-</v>
      </c>
      <c r="L15" s="17">
        <f>SUM(F15,H15,J15)</f>
        <v>51</v>
      </c>
      <c r="M15" s="18">
        <v>72</v>
      </c>
      <c r="N15" s="17">
        <f>SUM(L15,M15)</f>
        <v>123</v>
      </c>
      <c r="O15" s="30">
        <f>IF(E15&gt;0,N15/E15*100,0)</f>
        <v>94.6153846153846</v>
      </c>
      <c r="P15" s="50">
        <v>1.55</v>
      </c>
      <c r="Q15" s="17">
        <f>E15-N15</f>
        <v>7</v>
      </c>
      <c r="R15" s="30">
        <f>IF(E15&gt;0,Q15/E15*100,0)</f>
        <v>5.38461538461538</v>
      </c>
      <c r="S15" s="17">
        <v>7</v>
      </c>
      <c r="T15" s="57" t="s">
        <v>45</v>
      </c>
    </row>
    <row r="16" spans="1:20" ht="21" customHeight="1">
      <c r="A16" s="10" t="s">
        <v>12</v>
      </c>
      <c r="B16" s="18">
        <v>163</v>
      </c>
      <c r="C16" s="18">
        <v>11</v>
      </c>
      <c r="D16" s="18">
        <v>42</v>
      </c>
      <c r="E16" s="17">
        <f>SUM(B16:D16)</f>
        <v>216</v>
      </c>
      <c r="F16" s="18">
        <v>52</v>
      </c>
      <c r="G16" s="30">
        <f>IF($L16&gt;0,F16/$L16*100,0)</f>
        <v>100</v>
      </c>
      <c r="H16" s="36" t="s">
        <v>45</v>
      </c>
      <c r="I16" s="30" t="str">
        <f>H16</f>
        <v>-</v>
      </c>
      <c r="J16" s="30" t="str">
        <f>I16</f>
        <v>-</v>
      </c>
      <c r="K16" s="30" t="str">
        <f>J16</f>
        <v>-</v>
      </c>
      <c r="L16" s="17">
        <f>SUM(F16,H16,J16)</f>
        <v>52</v>
      </c>
      <c r="M16" s="18">
        <v>153</v>
      </c>
      <c r="N16" s="17">
        <f>SUM(L16,M16)</f>
        <v>205</v>
      </c>
      <c r="O16" s="30">
        <f>IF(E16&gt;0,N16/E16*100,0)</f>
        <v>94.9074074074074</v>
      </c>
      <c r="P16" s="50">
        <v>0.59</v>
      </c>
      <c r="Q16" s="17">
        <f>E16-N16</f>
        <v>11</v>
      </c>
      <c r="R16" s="30">
        <f>IF(E16&gt;0,Q16/E16*100,0)</f>
        <v>5.09259259259259</v>
      </c>
      <c r="S16" s="17">
        <v>11</v>
      </c>
      <c r="T16" s="57" t="s">
        <v>45</v>
      </c>
    </row>
    <row r="17" spans="1:20" ht="21" customHeight="1">
      <c r="A17" s="10" t="s">
        <v>13</v>
      </c>
      <c r="B17" s="18">
        <v>116</v>
      </c>
      <c r="C17" s="18">
        <v>31</v>
      </c>
      <c r="D17" s="18">
        <v>208</v>
      </c>
      <c r="E17" s="17">
        <f>SUM(B17:D17)</f>
        <v>355</v>
      </c>
      <c r="F17" s="18">
        <v>84</v>
      </c>
      <c r="G17" s="30">
        <f>IF($L17&gt;0,F17/$L17*100,0)</f>
        <v>100</v>
      </c>
      <c r="H17" s="36" t="s">
        <v>45</v>
      </c>
      <c r="I17" s="30" t="str">
        <f>H17</f>
        <v>-</v>
      </c>
      <c r="J17" s="30" t="str">
        <f>I17</f>
        <v>-</v>
      </c>
      <c r="K17" s="30" t="str">
        <f>J17</f>
        <v>-</v>
      </c>
      <c r="L17" s="17">
        <f>SUM(F17,H17,J17)</f>
        <v>84</v>
      </c>
      <c r="M17" s="18">
        <v>254</v>
      </c>
      <c r="N17" s="17">
        <f>SUM(L17,M17)</f>
        <v>338</v>
      </c>
      <c r="O17" s="30">
        <f>IF(E17&gt;0,N17/E17*100,0)</f>
        <v>95.2112676056338</v>
      </c>
      <c r="P17" s="50">
        <v>0.79</v>
      </c>
      <c r="Q17" s="17">
        <f>E17-N17</f>
        <v>17</v>
      </c>
      <c r="R17" s="30">
        <f>IF(E17&gt;0,Q17/E17*100,0)</f>
        <v>4.7887323943662</v>
      </c>
      <c r="S17" s="17">
        <v>17</v>
      </c>
      <c r="T17" s="57" t="s">
        <v>45</v>
      </c>
    </row>
    <row r="18" spans="1:20" ht="21" customHeight="1">
      <c r="A18" s="10" t="s">
        <v>14</v>
      </c>
      <c r="B18" s="18">
        <v>26</v>
      </c>
      <c r="C18" s="18">
        <v>3</v>
      </c>
      <c r="D18" s="18">
        <v>6</v>
      </c>
      <c r="E18" s="17">
        <f>SUM(B18:D18)</f>
        <v>35</v>
      </c>
      <c r="F18" s="18">
        <v>4</v>
      </c>
      <c r="G18" s="30">
        <f>IF($L18&gt;0,F18/$L18*100,0)</f>
        <v>100</v>
      </c>
      <c r="H18" s="36" t="s">
        <v>45</v>
      </c>
      <c r="I18" s="30" t="str">
        <f>H18</f>
        <v>-</v>
      </c>
      <c r="J18" s="30" t="str">
        <f>I18</f>
        <v>-</v>
      </c>
      <c r="K18" s="30" t="str">
        <f>J18</f>
        <v>-</v>
      </c>
      <c r="L18" s="17">
        <f>SUM(F18,H18,J18)</f>
        <v>4</v>
      </c>
      <c r="M18" s="18">
        <v>28</v>
      </c>
      <c r="N18" s="17">
        <f>SUM(L18,M18)</f>
        <v>32</v>
      </c>
      <c r="O18" s="30">
        <f>IF(E18&gt;0,N18/E18*100,0)</f>
        <v>91.4285714285714</v>
      </c>
      <c r="P18" s="50">
        <v>0.63</v>
      </c>
      <c r="Q18" s="17">
        <f>E18-N18</f>
        <v>3</v>
      </c>
      <c r="R18" s="30">
        <f>IF(E18&gt;0,Q18/E18*100,0)</f>
        <v>8.57142857142857</v>
      </c>
      <c r="S18" s="17">
        <v>3</v>
      </c>
      <c r="T18" s="57" t="s">
        <v>45</v>
      </c>
    </row>
    <row r="19" spans="1:20" ht="21" customHeight="1">
      <c r="A19" s="10" t="s">
        <v>15</v>
      </c>
      <c r="B19" s="18">
        <v>109</v>
      </c>
      <c r="C19" s="18">
        <v>8</v>
      </c>
      <c r="D19" s="18">
        <v>10</v>
      </c>
      <c r="E19" s="17">
        <f>SUM(B19:D19)</f>
        <v>127</v>
      </c>
      <c r="F19" s="18">
        <v>12</v>
      </c>
      <c r="G19" s="30">
        <f>IF($L19&gt;0,F19/$L19*100,0)</f>
        <v>100</v>
      </c>
      <c r="H19" s="35" t="s">
        <v>45</v>
      </c>
      <c r="I19" s="30" t="str">
        <f>H19</f>
        <v>-</v>
      </c>
      <c r="J19" s="30" t="str">
        <f>I19</f>
        <v>-</v>
      </c>
      <c r="K19" s="30" t="str">
        <f>J19</f>
        <v>-</v>
      </c>
      <c r="L19" s="17">
        <f>SUM(F19,H19,J19)</f>
        <v>12</v>
      </c>
      <c r="M19" s="18">
        <v>109</v>
      </c>
      <c r="N19" s="17">
        <f>SUM(L19,M19)</f>
        <v>121</v>
      </c>
      <c r="O19" s="30">
        <f>IF(E19&gt;0,N19/E19*100,0)</f>
        <v>95.2755905511811</v>
      </c>
      <c r="P19" s="50">
        <v>1.42</v>
      </c>
      <c r="Q19" s="17">
        <f>E19-N19</f>
        <v>6</v>
      </c>
      <c r="R19" s="30">
        <f>IF(E19&gt;0,Q19/E19*100,0)</f>
        <v>4.7244094488189</v>
      </c>
      <c r="S19" s="17">
        <v>6</v>
      </c>
      <c r="T19" s="57" t="s">
        <v>45</v>
      </c>
    </row>
    <row r="20" spans="1:20" ht="29.25" customHeight="1">
      <c r="A20" s="10" t="s">
        <v>16</v>
      </c>
      <c r="B20" s="18">
        <v>28</v>
      </c>
      <c r="C20" s="18">
        <v>8</v>
      </c>
      <c r="D20" s="18">
        <v>1</v>
      </c>
      <c r="E20" s="17">
        <f>SUM(B20:D20)</f>
        <v>37</v>
      </c>
      <c r="F20" s="18">
        <v>1</v>
      </c>
      <c r="G20" s="30">
        <f>IF($L20&gt;0,F20/$L20*100,0)</f>
        <v>100</v>
      </c>
      <c r="H20" s="35" t="s">
        <v>45</v>
      </c>
      <c r="I20" s="30" t="str">
        <f>H20</f>
        <v>-</v>
      </c>
      <c r="J20" s="36" t="s">
        <v>45</v>
      </c>
      <c r="K20" s="30" t="s">
        <v>45</v>
      </c>
      <c r="L20" s="17">
        <f>SUM(F20,H20,J20)</f>
        <v>1</v>
      </c>
      <c r="M20" s="18">
        <v>23</v>
      </c>
      <c r="N20" s="17">
        <f>SUM(L20,M20)</f>
        <v>24</v>
      </c>
      <c r="O20" s="30">
        <f>IF(E20&gt;0,N20/E20*100,0)</f>
        <v>64.8648648648649</v>
      </c>
      <c r="P20" s="50">
        <v>0.5</v>
      </c>
      <c r="Q20" s="17">
        <f>E20-N20</f>
        <v>13</v>
      </c>
      <c r="R20" s="30">
        <f>IF(E20&gt;0,Q20/E20*100,0)</f>
        <v>35.1351351351351</v>
      </c>
      <c r="S20" s="17">
        <v>13</v>
      </c>
      <c r="T20" s="57" t="s">
        <v>45</v>
      </c>
    </row>
    <row r="21" spans="1:20" ht="19.5" customHeight="1">
      <c r="A21" s="2"/>
      <c r="B21" s="2"/>
      <c r="C21" s="23"/>
      <c r="D21" s="23"/>
      <c r="E21" s="23"/>
      <c r="F21" s="23"/>
      <c r="G21" s="23"/>
      <c r="H21" s="23"/>
      <c r="I21" s="27"/>
      <c r="J21" s="2"/>
      <c r="K21" s="39"/>
      <c r="L21" s="41"/>
      <c r="M21" s="41"/>
      <c r="N21" s="41"/>
      <c r="O21" s="48"/>
      <c r="P21" s="51" t="s">
        <v>66</v>
      </c>
      <c r="Q21" s="51"/>
      <c r="R21" s="52"/>
      <c r="S21" s="52"/>
      <c r="T21" s="52"/>
    </row>
    <row r="22" spans="1:17" ht="15">
      <c r="A22" s="11" t="s">
        <v>17</v>
      </c>
      <c r="B22" s="19"/>
      <c r="C22" s="19"/>
      <c r="D22" s="11" t="s">
        <v>30</v>
      </c>
      <c r="E22" s="25"/>
      <c r="F22" s="25"/>
      <c r="G22" s="31" t="s">
        <v>41</v>
      </c>
      <c r="H22" s="31"/>
      <c r="I22" s="32"/>
      <c r="J22" s="19"/>
      <c r="K22" s="40"/>
      <c r="L22" s="42"/>
      <c r="M22" s="42"/>
      <c r="N22" s="42"/>
      <c r="O22" s="40"/>
      <c r="P22" s="42"/>
      <c r="Q22" s="42"/>
    </row>
    <row r="23" spans="1:17" ht="15">
      <c r="A23" s="11"/>
      <c r="B23" s="11"/>
      <c r="C23" s="11"/>
      <c r="D23" s="11"/>
      <c r="E23" s="11"/>
      <c r="F23" s="11"/>
      <c r="G23" s="32"/>
      <c r="H23" s="19"/>
      <c r="I23" s="11"/>
      <c r="J23" s="31"/>
      <c r="K23" s="11"/>
      <c r="L23" s="11" t="s">
        <v>53</v>
      </c>
      <c r="M23" s="11"/>
      <c r="N23" s="11"/>
      <c r="O23" s="19"/>
      <c r="P23" s="19"/>
      <c r="Q23" s="19"/>
    </row>
    <row r="24" spans="1:17" ht="15">
      <c r="A24" s="11"/>
      <c r="B24" s="11"/>
      <c r="C24" s="11"/>
      <c r="D24" s="11" t="s">
        <v>31</v>
      </c>
      <c r="E24" s="11"/>
      <c r="F24" s="11"/>
      <c r="G24" s="31" t="s">
        <v>42</v>
      </c>
      <c r="H24" s="31"/>
      <c r="I24" s="11"/>
      <c r="J24" s="38"/>
      <c r="K24" s="11"/>
      <c r="L24" s="11"/>
      <c r="M24" s="11"/>
      <c r="N24" s="46"/>
      <c r="O24" s="40"/>
      <c r="P24" s="42"/>
      <c r="Q24" s="42"/>
    </row>
    <row r="25" spans="1:17" ht="15">
      <c r="A25" s="11" t="s">
        <v>18</v>
      </c>
      <c r="B25" s="20" t="s">
        <v>24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32"/>
      <c r="P25" s="19"/>
      <c r="Q25" s="42"/>
    </row>
    <row r="26" spans="1:17" ht="15">
      <c r="A26" s="11" t="s">
        <v>19</v>
      </c>
      <c r="B26" s="20" t="s">
        <v>25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32"/>
      <c r="P26" s="19"/>
      <c r="Q26" s="42"/>
    </row>
    <row r="27" spans="1:17" ht="15">
      <c r="A27" s="1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32"/>
      <c r="P27" s="19"/>
      <c r="Q27" s="42"/>
    </row>
    <row r="79981" ht="21" customHeight="1"/>
    <row r="79982" ht="21" customHeight="1"/>
    <row r="79983" ht="21" customHeight="1"/>
    <row r="79984" ht="21" customHeight="1"/>
    <row r="79985" ht="21" customHeight="1"/>
    <row r="79986" ht="21" customHeight="1"/>
    <row r="79987" ht="21" customHeight="1"/>
    <row r="79988" ht="21" customHeight="1"/>
    <row r="79989" ht="21" customHeight="1"/>
    <row r="79990" ht="21" customHeight="1"/>
    <row r="79991" ht="21" customHeight="1"/>
    <row r="79992" ht="21" customHeight="1"/>
    <row r="79993" ht="21" customHeight="1"/>
    <row r="79994" ht="21" customHeight="1"/>
    <row r="79995" ht="21" customHeight="1"/>
    <row r="79996" ht="21" customHeight="1"/>
    <row r="79997" ht="21" customHeight="1"/>
    <row r="79998" ht="21" customHeight="1"/>
    <row r="79999" ht="21" customHeight="1"/>
    <row r="80000" ht="21" customHeight="1"/>
  </sheetData>
  <mergeCells count="30">
    <mergeCell ref="N7:O7"/>
    <mergeCell ref="P1:T1"/>
    <mergeCell ref="I2:N2"/>
    <mergeCell ref="P2:T2"/>
    <mergeCell ref="A4:T4"/>
    <mergeCell ref="A5:T5"/>
    <mergeCell ref="B6:E6"/>
    <mergeCell ref="F6:P6"/>
    <mergeCell ref="Q6:T6"/>
    <mergeCell ref="B26:N26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Q8:R8"/>
    <mergeCell ref="B25:N25"/>
    <mergeCell ref="G24:H24"/>
    <mergeCell ref="G22:H22"/>
    <mergeCell ref="B27:N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