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<sst xmlns="http://schemas.openxmlformats.org/spreadsheetml/2006/main" count="85" uniqueCount="75">
  <si>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公開類</t>
  </si>
  <si>
    <t>月報</t>
  </si>
  <si>
    <t>臺中市龍井區公所一般公文統計表</t>
  </si>
  <si>
    <t>中華民國113年3月</t>
  </si>
  <si>
    <t>項目</t>
  </si>
  <si>
    <t>數量</t>
  </si>
  <si>
    <t>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</si>
  <si>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</si>
  <si>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</si>
  <si>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</si>
  <si>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</si>
  <si>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</si>
  <si>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</si>
  <si>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</si>
  <si>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</si>
  <si>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</si>
  <si>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</si>
  <si>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</si>
  <si>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</si>
  <si>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</si>
  <si>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</si>
  <si>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</si>
  <si>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</si>
  <si>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</si>
  <si>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</si>
  <si>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</si>
  <si>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</si>
  <si>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</si>
  <si>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</si>
  <si>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</si>
  <si>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</si>
  <si>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</si>
  <si>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</si>
  <si>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</si>
  <si>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</si>
  <si>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</si>
  <si>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</si>
  <si>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</si>
  <si>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</si>
  <si>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</si>
  <si>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</si>
  <si>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</si>
  <si>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</si>
  <si>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</si>
  <si>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</si>
  <si>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</si>
  <si>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</si>
  <si>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</si>
  <si>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</si>
  <si>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</si>
  <si>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</si>
  <si>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</si>
  <si>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</si>
  <si>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</si>
  <si>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</si>
  <si>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</si>
  <si>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</si>
  <si>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</si>
  <si>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</si>
  <si>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</si>
  <si>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</si>
  <si>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</si>
  <si>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臺中市龍井區公所</t>
  </si>
  <si>
    <t>30280-07-02-3</t>
  </si>
  <si>
    <t>發文平均使用日數</t>
  </si>
  <si>
    <t>﹝11﹞</t>
  </si>
  <si>
    <t>中華民國113年4月1日編製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</si>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</sst>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7" formatCode="#,##0_ "/>
    <numFmt numFmtId="198" formatCode="#,##0;\-#,##0;\-"/>
    <numFmt numFmtId="199" formatCode="_-* #,##0_-;\-* #,##0_-;_-* &quot;-&quot;??_-;_-@_-"/>
    <numFmt numFmtId="200" formatCode="#,##0.00;\-#,##0.00;\-"/>
    <numFmt numFmtId="201" formatCode="0.00_ "/>
    <numFmt numFmtId="202" formatCode="0.00_);[Red]\(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4"/>
      <color rgb="FF000000"/>
      <name val="Times New Roman"/>
      <family val="2"/>
    </font>
    <font>
      <sz val="10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right" vertical="center"/>
    </xf>
    <xf numFmtId="198" fontId="10" fillId="0" borderId="1" xfId="0" applyNumberFormat="1" applyFont="1" applyBorder="1" applyAlignment="1">
      <alignment horizontal="right"/>
    </xf>
    <xf numFmtId="199" fontId="10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00" fontId="10" fillId="0" borderId="1" xfId="0" applyNumberFormat="1" applyFont="1" applyBorder="1" applyAlignment="1">
      <alignment horizontal="right" vertical="center"/>
    </xf>
    <xf numFmtId="201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1" fontId="3" fillId="0" borderId="2" xfId="0" applyNumberFormat="1" applyFont="1" applyBorder="1" applyAlignment="1">
      <alignment horizontal="right" vertical="center" wrapText="1"/>
    </xf>
    <xf numFmtId="201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2" fontId="10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98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N17" sqref="N17"/>
    </sheetView>
  </sheetViews>
  <sheetFormatPr defaultColWidth="9.28125" defaultRowHeight="15"/>
  <cols>
    <col min="1" max="1" width="23.140625" style="0" customWidth="1"/>
    <col min="2" max="4" width="12.8515625" style="0" customWidth="1"/>
    <col min="5" max="5" width="14.28125" style="0" customWidth="1"/>
    <col min="6" max="6" width="13.140625" style="0" customWidth="1"/>
    <col min="7" max="7" width="11.421875" style="0" customWidth="1"/>
    <col min="8" max="8" width="9.8515625" style="0" customWidth="1"/>
    <col min="9" max="9" width="12.140625" style="0" customWidth="1"/>
    <col min="10" max="10" width="8.140625" style="0" customWidth="1"/>
    <col min="11" max="11" width="11.421875" style="0" customWidth="1"/>
    <col min="12" max="12" width="14.28125" style="0" customWidth="1"/>
    <col min="13" max="15" width="12.8515625" style="0" customWidth="1"/>
    <col min="16" max="16" width="11.140625" style="0" customWidth="1"/>
    <col min="17" max="17" width="10.140625" style="0" customWidth="1"/>
    <col min="18" max="18" width="11.140625" style="0" customWidth="1"/>
    <col min="19" max="19" width="10.140625" style="0" customWidth="1"/>
    <col min="20" max="20" width="10.28125" style="0" customWidth="1"/>
  </cols>
  <sheetData>
    <row r="1" spans="1:21" ht="19.9" customHeight="1">
      <c r="A1" s="1" t="s">
        <v>0</v>
      </c>
      <c r="B1" s="14"/>
      <c r="C1" s="23"/>
      <c r="D1" s="11"/>
      <c r="E1" s="11"/>
      <c r="F1" s="11"/>
      <c r="G1" s="11"/>
      <c r="H1" s="36"/>
      <c r="I1" s="11"/>
      <c r="J1" s="36"/>
      <c r="K1" s="35"/>
      <c r="L1" s="35"/>
      <c r="M1" s="11"/>
      <c r="N1" s="45"/>
      <c r="O1" s="1" t="s">
        <v>59</v>
      </c>
      <c r="P1" s="16" t="s">
        <v>62</v>
      </c>
      <c r="Q1" s="16"/>
      <c r="R1" s="16"/>
      <c r="S1" s="16"/>
      <c r="T1" s="16"/>
      <c r="U1" s="60"/>
    </row>
    <row r="2" spans="1:21" ht="19.5" customHeight="1">
      <c r="A2" s="1" t="s">
        <v>1</v>
      </c>
      <c r="B2" s="15" t="s">
        <v>21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46"/>
      <c r="O2" s="1" t="s">
        <v>60</v>
      </c>
      <c r="P2" s="51" t="s">
        <v>63</v>
      </c>
      <c r="Q2" s="51"/>
      <c r="R2" s="51"/>
      <c r="S2" s="51"/>
      <c r="T2" s="51"/>
      <c r="U2" s="60"/>
    </row>
    <row r="3" spans="1:20" ht="16.5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4"/>
      <c r="S3" s="54"/>
      <c r="T3" s="54"/>
    </row>
    <row r="4" spans="1:2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5" customHeight="1">
      <c r="A6" s="5" t="s">
        <v>4</v>
      </c>
      <c r="B6" s="16" t="s">
        <v>22</v>
      </c>
      <c r="C6" s="16"/>
      <c r="D6" s="16"/>
      <c r="E6" s="16"/>
      <c r="F6" s="16" t="s">
        <v>35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67</v>
      </c>
      <c r="R6" s="16"/>
      <c r="S6" s="16"/>
      <c r="T6" s="16"/>
      <c r="U6" s="60"/>
    </row>
    <row r="7" spans="1:20" ht="24.75" customHeight="1">
      <c r="A7" s="6"/>
      <c r="B7" s="17" t="s">
        <v>23</v>
      </c>
      <c r="C7" s="17" t="s">
        <v>27</v>
      </c>
      <c r="D7" s="17" t="s">
        <v>29</v>
      </c>
      <c r="E7" s="17" t="s">
        <v>7</v>
      </c>
      <c r="F7" s="29" t="s">
        <v>36</v>
      </c>
      <c r="G7" s="29"/>
      <c r="H7" s="29"/>
      <c r="I7" s="29"/>
      <c r="J7" s="29"/>
      <c r="K7" s="29"/>
      <c r="L7" s="17" t="s">
        <v>50</v>
      </c>
      <c r="M7" s="17" t="s">
        <v>54</v>
      </c>
      <c r="N7" s="29" t="s">
        <v>56</v>
      </c>
      <c r="O7" s="29"/>
      <c r="P7" s="17" t="s">
        <v>64</v>
      </c>
      <c r="Q7" s="29" t="s">
        <v>67</v>
      </c>
      <c r="R7" s="29"/>
      <c r="S7" s="17" t="s">
        <v>71</v>
      </c>
      <c r="T7" s="56" t="s">
        <v>73</v>
      </c>
    </row>
    <row r="8" spans="1:20" ht="16.5" customHeight="1">
      <c r="A8" s="7" t="s">
        <v>5</v>
      </c>
      <c r="B8" s="17"/>
      <c r="C8" s="17"/>
      <c r="D8" s="17"/>
      <c r="E8" s="18" t="s">
        <v>33</v>
      </c>
      <c r="F8" s="29" t="s">
        <v>37</v>
      </c>
      <c r="G8" s="29"/>
      <c r="H8" s="37" t="s">
        <v>44</v>
      </c>
      <c r="I8" s="37"/>
      <c r="J8" s="39" t="s">
        <v>47</v>
      </c>
      <c r="K8" s="39"/>
      <c r="L8" s="18" t="s">
        <v>51</v>
      </c>
      <c r="M8" s="17"/>
      <c r="N8" s="47" t="s">
        <v>57</v>
      </c>
      <c r="O8" s="47"/>
      <c r="P8" s="17"/>
      <c r="Q8" s="47" t="s">
        <v>68</v>
      </c>
      <c r="R8" s="47"/>
      <c r="S8" s="17"/>
      <c r="T8" s="56"/>
    </row>
    <row r="9" spans="1:20" ht="25.5" customHeight="1">
      <c r="A9" s="6"/>
      <c r="B9" s="17"/>
      <c r="C9" s="17"/>
      <c r="D9" s="17"/>
      <c r="E9" s="18"/>
      <c r="F9" s="17" t="s">
        <v>38</v>
      </c>
      <c r="G9" s="31" t="s">
        <v>40</v>
      </c>
      <c r="H9" s="17" t="s">
        <v>38</v>
      </c>
      <c r="I9" s="31" t="s">
        <v>40</v>
      </c>
      <c r="J9" s="17" t="s">
        <v>38</v>
      </c>
      <c r="K9" s="31" t="s">
        <v>40</v>
      </c>
      <c r="L9" s="18"/>
      <c r="M9" s="17"/>
      <c r="N9" s="17" t="s">
        <v>38</v>
      </c>
      <c r="O9" s="39" t="s">
        <v>40</v>
      </c>
      <c r="P9" s="17"/>
      <c r="Q9" s="17" t="s">
        <v>38</v>
      </c>
      <c r="R9" s="39" t="s">
        <v>40</v>
      </c>
      <c r="S9" s="17"/>
      <c r="T9" s="56"/>
    </row>
    <row r="10" spans="1:20" ht="24" customHeight="1">
      <c r="A10" s="8" t="s">
        <v>6</v>
      </c>
      <c r="B10" s="18" t="s">
        <v>24</v>
      </c>
      <c r="C10" s="18" t="s">
        <v>28</v>
      </c>
      <c r="D10" s="18" t="s">
        <v>30</v>
      </c>
      <c r="E10" s="18" t="s">
        <v>34</v>
      </c>
      <c r="F10" s="18" t="s">
        <v>39</v>
      </c>
      <c r="G10" s="32" t="s">
        <v>41</v>
      </c>
      <c r="H10" s="18" t="s">
        <v>45</v>
      </c>
      <c r="I10" s="32" t="s">
        <v>46</v>
      </c>
      <c r="J10" s="18" t="s">
        <v>48</v>
      </c>
      <c r="K10" s="32" t="s">
        <v>49</v>
      </c>
      <c r="L10" s="18" t="s">
        <v>52</v>
      </c>
      <c r="M10" s="18" t="s">
        <v>55</v>
      </c>
      <c r="N10" s="18" t="s">
        <v>58</v>
      </c>
      <c r="O10" s="49" t="s">
        <v>61</v>
      </c>
      <c r="P10" s="18" t="s">
        <v>65</v>
      </c>
      <c r="Q10" s="18" t="s">
        <v>69</v>
      </c>
      <c r="R10" s="55" t="s">
        <v>70</v>
      </c>
      <c r="S10" s="18" t="s">
        <v>72</v>
      </c>
      <c r="T10" s="57" t="s">
        <v>74</v>
      </c>
    </row>
    <row r="11" spans="1:20" ht="24" customHeight="1">
      <c r="A11" s="9" t="s">
        <v>7</v>
      </c>
      <c r="B11" s="19">
        <f>SUM(B12:B34)</f>
        <v>1593</v>
      </c>
      <c r="C11" s="19">
        <f>SUM(C12:C34)</f>
        <v>151</v>
      </c>
      <c r="D11" s="19">
        <f>SUM(D12:D34)</f>
        <v>280</v>
      </c>
      <c r="E11" s="19">
        <f>B11+C11+D11</f>
        <v>2024</v>
      </c>
      <c r="F11" s="19">
        <f>SUM(F12:F34)</f>
        <v>589</v>
      </c>
      <c r="G11" s="33">
        <f>IF($L11&gt;0,F11/$L11*100,0)</f>
        <v>100</v>
      </c>
      <c r="H11" s="19">
        <f>SUM(H12:H34)</f>
        <v>0</v>
      </c>
      <c r="I11" s="33">
        <f>IF($L11&gt;0,H11/$L11*100,0)</f>
        <v>0</v>
      </c>
      <c r="J11" s="19">
        <f>SUM(J12:J34)</f>
        <v>0</v>
      </c>
      <c r="K11" s="33">
        <f>IF($L11&gt;0,J11/$L11*100,0)</f>
        <v>0</v>
      </c>
      <c r="L11" s="19">
        <f>F11+H11+J11</f>
        <v>589</v>
      </c>
      <c r="M11" s="19">
        <f>SUM(M12:M34)</f>
        <v>1256</v>
      </c>
      <c r="N11" s="19">
        <f>L11+M11</f>
        <v>1845</v>
      </c>
      <c r="O11" s="33">
        <f>IF(E11&gt;0,N11/E11*100,0)</f>
        <v>91.1561264822134</v>
      </c>
      <c r="P11" s="33">
        <v>1.61</v>
      </c>
      <c r="Q11" s="19">
        <f>E11-N11</f>
        <v>179</v>
      </c>
      <c r="R11" s="33">
        <f>IF(E11&gt;0,Q11/E11*100,0)</f>
        <v>8.84387351778656</v>
      </c>
      <c r="S11" s="19">
        <f>SUM(S12:S34)</f>
        <v>179</v>
      </c>
      <c r="T11" s="58">
        <f>SUM(T12:T34)</f>
        <v>0</v>
      </c>
    </row>
    <row r="12" spans="1:20" ht="24" customHeight="1">
      <c r="A12" s="9" t="s">
        <v>8</v>
      </c>
      <c r="B12" s="20">
        <v>131</v>
      </c>
      <c r="C12" s="20">
        <v>10</v>
      </c>
      <c r="D12" s="20">
        <v>34</v>
      </c>
      <c r="E12" s="19">
        <f>B12+C12+D12</f>
        <v>175</v>
      </c>
      <c r="F12" s="20">
        <v>48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33">
        <f>IF($L12&gt;0,J12/$L12*100,0)</f>
        <v>0</v>
      </c>
      <c r="L12" s="19">
        <f>F12+H12+J12</f>
        <v>48</v>
      </c>
      <c r="M12" s="20">
        <v>114</v>
      </c>
      <c r="N12" s="19">
        <f>L12+M12</f>
        <v>162</v>
      </c>
      <c r="O12" s="33">
        <f>IF(E12&gt;0,N12/E12*100,0)</f>
        <v>92.5714285714286</v>
      </c>
      <c r="P12" s="33">
        <v>0.97</v>
      </c>
      <c r="Q12" s="19">
        <f>E12-N12</f>
        <v>13</v>
      </c>
      <c r="R12" s="33">
        <f>IF(E12&gt;0,Q12/E12*100,0)</f>
        <v>7.42857142857143</v>
      </c>
      <c r="S12" s="19">
        <v>13</v>
      </c>
      <c r="T12" s="58">
        <v>0</v>
      </c>
    </row>
    <row r="13" spans="1:20" ht="24" customHeight="1">
      <c r="A13" s="9" t="s">
        <v>9</v>
      </c>
      <c r="B13" s="20">
        <v>323</v>
      </c>
      <c r="C13" s="20">
        <v>33</v>
      </c>
      <c r="D13" s="20">
        <v>101</v>
      </c>
      <c r="E13" s="19">
        <f>B13+C13+D13</f>
        <v>457</v>
      </c>
      <c r="F13" s="20">
        <v>172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33">
        <f>IF($L13&gt;0,J13/$L13*100,0)</f>
        <v>0</v>
      </c>
      <c r="L13" s="19">
        <f>F13+H13+J13</f>
        <v>172</v>
      </c>
      <c r="M13" s="20">
        <v>246</v>
      </c>
      <c r="N13" s="19">
        <f>L13+M13</f>
        <v>418</v>
      </c>
      <c r="O13" s="33">
        <f>IF(E13&gt;0,N13/E13*100,0)</f>
        <v>91.4660831509847</v>
      </c>
      <c r="P13" s="33">
        <v>0.83</v>
      </c>
      <c r="Q13" s="19">
        <f>E13-N13</f>
        <v>39</v>
      </c>
      <c r="R13" s="33">
        <f>IF(E13&gt;0,Q13/E13*100,0)</f>
        <v>8.53391684901532</v>
      </c>
      <c r="S13" s="19">
        <v>39</v>
      </c>
      <c r="T13" s="58">
        <v>0</v>
      </c>
    </row>
    <row r="14" spans="1:20" ht="24" customHeight="1">
      <c r="A14" s="9" t="s">
        <v>10</v>
      </c>
      <c r="B14" s="20">
        <v>270</v>
      </c>
      <c r="C14" s="20">
        <v>22</v>
      </c>
      <c r="D14" s="20">
        <v>56</v>
      </c>
      <c r="E14" s="19">
        <f>B14+C14+D14</f>
        <v>348</v>
      </c>
      <c r="F14" s="20">
        <v>98</v>
      </c>
      <c r="G14" s="33">
        <f>IF($L14&gt;0,F14/$L14*100,0)</f>
        <v>100</v>
      </c>
      <c r="H14" s="19">
        <v>0</v>
      </c>
      <c r="I14" s="33">
        <f>IF($L14&gt;0,H14/$L14*100,0)</f>
        <v>0</v>
      </c>
      <c r="J14" s="19">
        <v>0</v>
      </c>
      <c r="K14" s="33">
        <f>IF($L14&gt;0,J14/$L14*100,0)</f>
        <v>0</v>
      </c>
      <c r="L14" s="19">
        <f>F14+H14+J14</f>
        <v>98</v>
      </c>
      <c r="M14" s="20">
        <v>224</v>
      </c>
      <c r="N14" s="19">
        <f>L14+M14</f>
        <v>322</v>
      </c>
      <c r="O14" s="33">
        <f>IF(E14&gt;0,N14/E14*100,0)</f>
        <v>92.5287356321839</v>
      </c>
      <c r="P14" s="33">
        <v>1.08</v>
      </c>
      <c r="Q14" s="19">
        <f>E14-N14</f>
        <v>26</v>
      </c>
      <c r="R14" s="33">
        <f>IF(E14&gt;0,Q14/E14*100,0)</f>
        <v>7.47126436781609</v>
      </c>
      <c r="S14" s="19">
        <v>26</v>
      </c>
      <c r="T14" s="58">
        <v>0</v>
      </c>
    </row>
    <row r="15" spans="1:20" ht="24" customHeight="1">
      <c r="A15" s="9" t="s">
        <v>11</v>
      </c>
      <c r="B15" s="20">
        <v>430</v>
      </c>
      <c r="C15" s="20">
        <v>53</v>
      </c>
      <c r="D15" s="20">
        <v>25</v>
      </c>
      <c r="E15" s="19">
        <f>B15+C15+D15</f>
        <v>508</v>
      </c>
      <c r="F15" s="20">
        <v>155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33">
        <f>IF($L15&gt;0,J15/$L15*100,0)</f>
        <v>0</v>
      </c>
      <c r="L15" s="19">
        <f>F15+H15+J15</f>
        <v>155</v>
      </c>
      <c r="M15" s="20">
        <v>303</v>
      </c>
      <c r="N15" s="19">
        <f>L15+M15</f>
        <v>458</v>
      </c>
      <c r="O15" s="33">
        <f>IF(E15&gt;0,N15/E15*100,0)</f>
        <v>90.1574803149606</v>
      </c>
      <c r="P15" s="33">
        <v>3.25</v>
      </c>
      <c r="Q15" s="19">
        <f>E15-N15</f>
        <v>50</v>
      </c>
      <c r="R15" s="33">
        <f>IF(E15&gt;0,Q15/E15*100,0)</f>
        <v>9.84251968503937</v>
      </c>
      <c r="S15" s="19">
        <v>50</v>
      </c>
      <c r="T15" s="58">
        <v>0</v>
      </c>
    </row>
    <row r="16" spans="1:20" ht="24" customHeight="1">
      <c r="A16" s="9" t="s">
        <v>12</v>
      </c>
      <c r="B16" s="20">
        <v>147</v>
      </c>
      <c r="C16" s="20">
        <v>11</v>
      </c>
      <c r="D16" s="20">
        <v>31</v>
      </c>
      <c r="E16" s="19">
        <f>B16+C16+D16</f>
        <v>189</v>
      </c>
      <c r="F16" s="20">
        <v>57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33">
        <f>IF($L16&gt;0,J16/$L16*100,0)</f>
        <v>0</v>
      </c>
      <c r="L16" s="19">
        <f>F16+H16+J16</f>
        <v>57</v>
      </c>
      <c r="M16" s="20">
        <v>112</v>
      </c>
      <c r="N16" s="19">
        <f>L16+M16</f>
        <v>169</v>
      </c>
      <c r="O16" s="33">
        <f>IF(E16&gt;0,N16/E16*100,0)</f>
        <v>89.4179894179894</v>
      </c>
      <c r="P16" s="33">
        <v>1.19</v>
      </c>
      <c r="Q16" s="19">
        <f>E16-N16</f>
        <v>20</v>
      </c>
      <c r="R16" s="33">
        <f>IF(E16&gt;0,Q16/E16*100,0)</f>
        <v>10.5820105820106</v>
      </c>
      <c r="S16" s="19">
        <v>20</v>
      </c>
      <c r="T16" s="58">
        <v>0</v>
      </c>
    </row>
    <row r="17" spans="1:20" ht="24" customHeight="1">
      <c r="A17" s="9" t="s">
        <v>13</v>
      </c>
      <c r="B17" s="20">
        <v>106</v>
      </c>
      <c r="C17" s="20">
        <v>12</v>
      </c>
      <c r="D17" s="20">
        <v>15</v>
      </c>
      <c r="E17" s="19">
        <f>B17+C17+D17</f>
        <v>133</v>
      </c>
      <c r="F17" s="20">
        <v>15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33">
        <f>IF($L17&gt;0,J17/$L17*100,0)</f>
        <v>0</v>
      </c>
      <c r="L17" s="19">
        <f>F17+H17+J17</f>
        <v>15</v>
      </c>
      <c r="M17" s="20">
        <v>98</v>
      </c>
      <c r="N17" s="19">
        <f>L17+M17</f>
        <v>113</v>
      </c>
      <c r="O17" s="33">
        <f>IF(E17&gt;0,N17/E17*100,0)</f>
        <v>84.9624060150376</v>
      </c>
      <c r="P17" s="33">
        <v>0.97</v>
      </c>
      <c r="Q17" s="19">
        <f>E17-N17</f>
        <v>20</v>
      </c>
      <c r="R17" s="33">
        <f>IF(E17&gt;0,Q17/E17*100,0)</f>
        <v>15.0375939849624</v>
      </c>
      <c r="S17" s="19">
        <v>20</v>
      </c>
      <c r="T17" s="58">
        <v>0</v>
      </c>
    </row>
    <row r="18" spans="1:20" ht="24" customHeight="1">
      <c r="A18" s="9" t="s">
        <v>14</v>
      </c>
      <c r="B18" s="20">
        <v>20</v>
      </c>
      <c r="C18" s="20">
        <v>1</v>
      </c>
      <c r="D18" s="20">
        <v>4</v>
      </c>
      <c r="E18" s="19">
        <f>B18+C18+D18</f>
        <v>25</v>
      </c>
      <c r="F18" s="20">
        <v>6</v>
      </c>
      <c r="G18" s="33">
        <f>IF($L18&gt;0,F18/$L18*100,0)</f>
        <v>100</v>
      </c>
      <c r="H18" s="19">
        <v>0</v>
      </c>
      <c r="I18" s="33">
        <f>IF($L18&gt;0,H18/$L18*100,0)</f>
        <v>0</v>
      </c>
      <c r="J18" s="19">
        <v>0</v>
      </c>
      <c r="K18" s="33">
        <f>IF($L18&gt;0,J18/$L18*100,0)</f>
        <v>0</v>
      </c>
      <c r="L18" s="19">
        <f>F18+H18+J18</f>
        <v>6</v>
      </c>
      <c r="M18" s="20">
        <v>18</v>
      </c>
      <c r="N18" s="19">
        <f>L18+M18</f>
        <v>24</v>
      </c>
      <c r="O18" s="33">
        <f>IF(E18&gt;0,N18/E18*100,0)</f>
        <v>96</v>
      </c>
      <c r="P18" s="33">
        <v>1.42</v>
      </c>
      <c r="Q18" s="19">
        <f>E18-N18</f>
        <v>1</v>
      </c>
      <c r="R18" s="33">
        <f>IF(E18&gt;0,Q18/E18*100,0)</f>
        <v>4</v>
      </c>
      <c r="S18" s="19">
        <v>1</v>
      </c>
      <c r="T18" s="58">
        <v>0</v>
      </c>
    </row>
    <row r="19" spans="1:20" ht="24" customHeight="1">
      <c r="A19" s="9" t="s">
        <v>15</v>
      </c>
      <c r="B19" s="20">
        <v>23</v>
      </c>
      <c r="C19" s="20">
        <v>0</v>
      </c>
      <c r="D19" s="20">
        <v>0</v>
      </c>
      <c r="E19" s="19">
        <f>B19+C19+D19</f>
        <v>23</v>
      </c>
      <c r="F19" s="20">
        <v>0</v>
      </c>
      <c r="G19" s="33">
        <f>IF($L19&gt;0,F19/$L19*100,0)</f>
        <v>0</v>
      </c>
      <c r="H19" s="19">
        <v>0</v>
      </c>
      <c r="I19" s="33">
        <f>IF($L19&gt;0,H19/$L19*100,0)</f>
        <v>0</v>
      </c>
      <c r="J19" s="19">
        <v>0</v>
      </c>
      <c r="K19" s="33">
        <f>IF($L19&gt;0,J19/$L19*100,0)</f>
        <v>0</v>
      </c>
      <c r="L19" s="19">
        <f>F19+H19+J19</f>
        <v>0</v>
      </c>
      <c r="M19" s="20">
        <v>18</v>
      </c>
      <c r="N19" s="19">
        <f>L19+M19</f>
        <v>18</v>
      </c>
      <c r="O19" s="33">
        <f>IF(E19&gt;0,N19/E19*100,0)</f>
        <v>78.2608695652174</v>
      </c>
      <c r="P19" s="33">
        <v>0</v>
      </c>
      <c r="Q19" s="19">
        <f>E19-N19</f>
        <v>5</v>
      </c>
      <c r="R19" s="33">
        <f>IF(E19&gt;0,Q19/E19*100,0)</f>
        <v>21.7391304347826</v>
      </c>
      <c r="S19" s="19">
        <v>5</v>
      </c>
      <c r="T19" s="58">
        <v>0</v>
      </c>
    </row>
    <row r="20" spans="1:20" ht="24" customHeight="1">
      <c r="A20" s="9" t="s">
        <v>16</v>
      </c>
      <c r="B20" s="20">
        <v>143</v>
      </c>
      <c r="C20" s="20">
        <v>9</v>
      </c>
      <c r="D20" s="20">
        <v>14</v>
      </c>
      <c r="E20" s="19">
        <f>B20+C20+D20</f>
        <v>166</v>
      </c>
      <c r="F20" s="20">
        <v>38</v>
      </c>
      <c r="G20" s="33">
        <f>IF($L20&gt;0,F20/$L20*100,0)</f>
        <v>100</v>
      </c>
      <c r="H20" s="19">
        <v>0</v>
      </c>
      <c r="I20" s="33">
        <f>IF($L20&gt;0,H20/$L20*100,0)</f>
        <v>0</v>
      </c>
      <c r="J20" s="19">
        <v>0</v>
      </c>
      <c r="K20" s="33">
        <f>IF($L20&gt;0,J20/$L20*100,0)</f>
        <v>0</v>
      </c>
      <c r="L20" s="19">
        <f>F20+H20+J20</f>
        <v>38</v>
      </c>
      <c r="M20" s="20">
        <v>123</v>
      </c>
      <c r="N20" s="19">
        <f>L20+M20</f>
        <v>161</v>
      </c>
      <c r="O20" s="33">
        <f>IF(E20&gt;0,N20/E20*100,0)</f>
        <v>96.9879518072289</v>
      </c>
      <c r="P20" s="33">
        <v>1.61</v>
      </c>
      <c r="Q20" s="19">
        <f>E20-N20</f>
        <v>5</v>
      </c>
      <c r="R20" s="33">
        <f>IF(E20&gt;0,Q20/E20*100,0)</f>
        <v>3.01204819277108</v>
      </c>
      <c r="S20" s="19">
        <v>5</v>
      </c>
      <c r="T20" s="58">
        <v>0</v>
      </c>
    </row>
    <row r="21" spans="1:20" ht="24" customHeight="1">
      <c r="A21" s="9" t="s">
        <v>17</v>
      </c>
      <c r="B21" s="20">
        <v>0</v>
      </c>
      <c r="C21" s="20">
        <v>0</v>
      </c>
      <c r="D21" s="20">
        <v>0</v>
      </c>
      <c r="E21" s="19">
        <f>B21+C21+D21</f>
        <v>0</v>
      </c>
      <c r="F21" s="20">
        <v>0</v>
      </c>
      <c r="G21" s="33">
        <f>IF($L21&gt;0,F21/$L21*100,0)</f>
        <v>0</v>
      </c>
      <c r="H21" s="19">
        <v>0</v>
      </c>
      <c r="I21" s="33">
        <f>IF($L21&gt;0,H21/$L21*100,0)</f>
        <v>0</v>
      </c>
      <c r="J21" s="19">
        <v>0</v>
      </c>
      <c r="K21" s="33">
        <f>IF($L21&gt;0,J21/$L21*100,0)</f>
        <v>0</v>
      </c>
      <c r="L21" s="19">
        <f>F21+H21+J21</f>
        <v>0</v>
      </c>
      <c r="M21" s="20">
        <v>0</v>
      </c>
      <c r="N21" s="19">
        <f>L21+M21</f>
        <v>0</v>
      </c>
      <c r="O21" s="33">
        <f>IF(E21&gt;0,N21/E21*100,0)</f>
        <v>0</v>
      </c>
      <c r="P21" s="33">
        <v>0</v>
      </c>
      <c r="Q21" s="19">
        <f>E21-N21</f>
        <v>0</v>
      </c>
      <c r="R21" s="33">
        <f>IF(E21&gt;0,Q21/E21*100,0)</f>
        <v>0</v>
      </c>
      <c r="S21" s="19">
        <v>0</v>
      </c>
      <c r="T21" s="58">
        <v>0</v>
      </c>
    </row>
    <row r="22" spans="1:20" ht="13.5" customHeight="1">
      <c r="A22" s="10"/>
      <c r="B22" s="21"/>
      <c r="C22" s="21"/>
      <c r="D22" s="21"/>
      <c r="E22" s="27"/>
      <c r="F22" s="21"/>
      <c r="G22" s="34"/>
      <c r="H22" s="38"/>
      <c r="I22" s="34"/>
      <c r="J22" s="38"/>
      <c r="K22" s="34"/>
      <c r="L22" s="27"/>
      <c r="M22" s="21"/>
      <c r="N22" s="27"/>
      <c r="O22" s="34"/>
      <c r="P22" s="52"/>
      <c r="Q22" s="27"/>
      <c r="R22" s="34"/>
      <c r="S22" s="27"/>
      <c r="T22" s="59"/>
    </row>
    <row r="23" spans="1:20" ht="13.5" customHeight="1">
      <c r="A23" s="10"/>
      <c r="B23" s="21"/>
      <c r="C23" s="21"/>
      <c r="D23" s="21"/>
      <c r="E23" s="27"/>
      <c r="F23" s="21"/>
      <c r="G23" s="34"/>
      <c r="H23" s="38"/>
      <c r="I23" s="34"/>
      <c r="J23" s="38"/>
      <c r="K23" s="34"/>
      <c r="L23" s="27"/>
      <c r="M23" s="21"/>
      <c r="N23" s="27"/>
      <c r="O23" s="34"/>
      <c r="P23" s="52"/>
      <c r="Q23" s="27"/>
      <c r="R23" s="34"/>
      <c r="S23" s="27"/>
      <c r="T23" s="59"/>
    </row>
    <row r="24" spans="1:20" ht="13.5" customHeight="1">
      <c r="A24" s="10"/>
      <c r="B24" s="21"/>
      <c r="C24" s="21"/>
      <c r="D24" s="21"/>
      <c r="E24" s="27"/>
      <c r="F24" s="21"/>
      <c r="G24" s="34"/>
      <c r="H24" s="38"/>
      <c r="I24" s="34"/>
      <c r="J24" s="38"/>
      <c r="K24" s="34"/>
      <c r="L24" s="27"/>
      <c r="M24" s="21"/>
      <c r="N24" s="27"/>
      <c r="O24" s="34"/>
      <c r="P24" s="52"/>
      <c r="Q24" s="27"/>
      <c r="R24" s="34"/>
      <c r="S24" s="27"/>
      <c r="T24" s="59"/>
    </row>
    <row r="25" spans="1:20" ht="13.5" customHeight="1">
      <c r="A25" s="10"/>
      <c r="B25" s="21"/>
      <c r="C25" s="21"/>
      <c r="D25" s="21"/>
      <c r="E25" s="27"/>
      <c r="F25" s="21"/>
      <c r="G25" s="34"/>
      <c r="H25" s="38"/>
      <c r="I25" s="34"/>
      <c r="J25" s="38"/>
      <c r="K25" s="34"/>
      <c r="L25" s="27"/>
      <c r="M25" s="21"/>
      <c r="N25" s="27"/>
      <c r="O25" s="34"/>
      <c r="P25" s="52"/>
      <c r="Q25" s="27"/>
      <c r="R25" s="34"/>
      <c r="S25" s="27"/>
      <c r="T25" s="59"/>
    </row>
    <row r="26" spans="1:20" ht="13.5" customHeight="1">
      <c r="A26" s="10"/>
      <c r="B26" s="21"/>
      <c r="C26" s="21"/>
      <c r="D26" s="21"/>
      <c r="E26" s="27"/>
      <c r="F26" s="21"/>
      <c r="G26" s="34"/>
      <c r="H26" s="38"/>
      <c r="I26" s="34"/>
      <c r="J26" s="38"/>
      <c r="K26" s="34"/>
      <c r="L26" s="27"/>
      <c r="M26" s="21"/>
      <c r="N26" s="27"/>
      <c r="O26" s="34"/>
      <c r="P26" s="52"/>
      <c r="Q26" s="27"/>
      <c r="R26" s="34"/>
      <c r="S26" s="27"/>
      <c r="T26" s="59"/>
    </row>
    <row r="27" spans="1:20" ht="13.5" customHeight="1">
      <c r="A27" s="10"/>
      <c r="B27" s="21"/>
      <c r="C27" s="21"/>
      <c r="D27" s="21"/>
      <c r="E27" s="27"/>
      <c r="F27" s="21"/>
      <c r="G27" s="34"/>
      <c r="H27" s="38"/>
      <c r="I27" s="34"/>
      <c r="J27" s="38"/>
      <c r="K27" s="34"/>
      <c r="L27" s="27"/>
      <c r="M27" s="21"/>
      <c r="N27" s="27"/>
      <c r="O27" s="34"/>
      <c r="P27" s="52"/>
      <c r="Q27" s="27"/>
      <c r="R27" s="34"/>
      <c r="S27" s="27"/>
      <c r="T27" s="59"/>
    </row>
    <row r="28" spans="1:20" ht="13.5" customHeight="1">
      <c r="A28" s="10"/>
      <c r="B28" s="21"/>
      <c r="C28" s="21"/>
      <c r="D28" s="21"/>
      <c r="E28" s="27"/>
      <c r="F28" s="21"/>
      <c r="G28" s="34"/>
      <c r="H28" s="38"/>
      <c r="I28" s="34"/>
      <c r="J28" s="38"/>
      <c r="K28" s="34"/>
      <c r="L28" s="27"/>
      <c r="M28" s="21"/>
      <c r="N28" s="27"/>
      <c r="O28" s="34"/>
      <c r="P28" s="52"/>
      <c r="Q28" s="27"/>
      <c r="R28" s="34"/>
      <c r="S28" s="27"/>
      <c r="T28" s="59"/>
    </row>
    <row r="29" spans="1:20" ht="19.5" customHeight="1">
      <c r="A29" s="2"/>
      <c r="B29" s="2"/>
      <c r="C29" s="25"/>
      <c r="D29" s="25"/>
      <c r="E29" s="25"/>
      <c r="F29" s="25"/>
      <c r="G29" s="25"/>
      <c r="H29" s="25"/>
      <c r="I29" s="30"/>
      <c r="J29" s="2"/>
      <c r="K29" s="41"/>
      <c r="L29" s="43"/>
      <c r="M29" s="43"/>
      <c r="N29" s="43"/>
      <c r="O29" s="50"/>
      <c r="P29" s="53" t="s">
        <v>66</v>
      </c>
      <c r="Q29" s="53"/>
      <c r="R29" s="54"/>
      <c r="S29" s="54"/>
      <c r="T29" s="54"/>
    </row>
    <row r="30" spans="1:20" ht="19.5" customHeight="1">
      <c r="A30" s="11"/>
      <c r="B30" s="11"/>
      <c r="C30" s="11"/>
      <c r="D30" s="12" t="s">
        <v>31</v>
      </c>
      <c r="E30" s="28"/>
      <c r="F30" s="28"/>
      <c r="G30" s="35" t="s">
        <v>42</v>
      </c>
      <c r="H30" s="35"/>
      <c r="I30" s="36"/>
      <c r="J30" s="11"/>
      <c r="K30" s="42"/>
      <c r="L30" s="44"/>
      <c r="M30" s="44"/>
      <c r="N30" s="44"/>
      <c r="O30" s="42"/>
      <c r="P30" s="44"/>
      <c r="Q30" s="44"/>
      <c r="R30" s="13"/>
      <c r="S30" s="13"/>
      <c r="T30" s="13"/>
    </row>
    <row r="31" spans="1:20" ht="19.5" customHeight="1">
      <c r="A31" s="12" t="s">
        <v>18</v>
      </c>
      <c r="B31" s="12"/>
      <c r="C31" s="12"/>
      <c r="D31" s="12"/>
      <c r="E31" s="12"/>
      <c r="F31" s="12"/>
      <c r="G31" s="36"/>
      <c r="H31" s="11"/>
      <c r="I31" s="12"/>
      <c r="J31" s="35"/>
      <c r="K31" s="12"/>
      <c r="L31" s="12" t="s">
        <v>53</v>
      </c>
      <c r="M31" s="12"/>
      <c r="N31" s="12"/>
      <c r="O31" s="11"/>
      <c r="P31" s="11"/>
      <c r="Q31" s="11"/>
      <c r="R31" s="13"/>
      <c r="S31" s="13"/>
      <c r="T31" s="13"/>
    </row>
    <row r="32" spans="1:20" ht="19.5" customHeight="1">
      <c r="A32" s="12"/>
      <c r="B32" s="12"/>
      <c r="C32" s="12"/>
      <c r="D32" s="12" t="s">
        <v>32</v>
      </c>
      <c r="E32" s="12"/>
      <c r="F32" s="12"/>
      <c r="G32" s="35" t="s">
        <v>43</v>
      </c>
      <c r="H32" s="35"/>
      <c r="I32" s="12"/>
      <c r="J32" s="40"/>
      <c r="K32" s="12"/>
      <c r="L32" s="12"/>
      <c r="M32" s="12"/>
      <c r="N32" s="48"/>
      <c r="O32" s="42"/>
      <c r="P32" s="44"/>
      <c r="Q32" s="44"/>
      <c r="R32" s="13"/>
      <c r="S32" s="13"/>
      <c r="T32" s="13"/>
    </row>
    <row r="33" spans="1:20" ht="19.5" customHeight="1">
      <c r="A33" s="12" t="s">
        <v>19</v>
      </c>
      <c r="B33" s="22" t="s">
        <v>25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6"/>
      <c r="P33" s="11"/>
      <c r="Q33" s="44"/>
      <c r="R33" s="13"/>
      <c r="S33" s="13"/>
      <c r="T33" s="13"/>
    </row>
    <row r="34" spans="1:20" ht="19.5" customHeight="1">
      <c r="A34" s="12" t="s">
        <v>20</v>
      </c>
      <c r="B34" s="22" t="s">
        <v>26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6"/>
      <c r="P34" s="11"/>
      <c r="Q34" s="44"/>
      <c r="R34" s="13"/>
      <c r="S34" s="13"/>
      <c r="T34" s="13"/>
    </row>
    <row r="35" spans="1:2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 count="27">
    <mergeCell ref="G30:H30"/>
    <mergeCell ref="G32:H32"/>
    <mergeCell ref="P7:P9"/>
    <mergeCell ref="Q7:R7"/>
    <mergeCell ref="B7:B9"/>
    <mergeCell ref="C7:C9"/>
    <mergeCell ref="D7:D9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6:E6"/>
    <mergeCell ref="F6:P6"/>
    <mergeCell ref="Q6:T6"/>
    <mergeCell ref="P1:T1"/>
    <mergeCell ref="I2:N2"/>
    <mergeCell ref="P2:T2"/>
    <mergeCell ref="A4:T4"/>
    <mergeCell ref="A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