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<sst xmlns="http://schemas.openxmlformats.org/spreadsheetml/2006/main" count="82" uniqueCount="72">
  <si>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公開類</t>
  </si>
  <si>
    <t>月報</t>
  </si>
  <si>
    <t>臺中市新社區公所一般公文統計表</t>
  </si>
  <si>
    <t>中華民國113年 1 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</si>
  <si>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</si>
  <si>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</si>
  <si>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</si>
  <si>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</si>
  <si>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</si>
  <si>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</si>
  <si>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</si>
  <si>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</si>
  <si>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</si>
  <si>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</si>
  <si>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</si>
  <si>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</si>
  <si>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</si>
  <si>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</si>
  <si>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</si>
  <si>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</si>
  <si>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應辦公文</t>
  </si>
  <si>
    <t>本月份
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</si>
  <si>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</si>
  <si>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</si>
  <si>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</si>
  <si>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</si>
  <si>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</si>
  <si>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</si>
  <si>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</si>
  <si>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</si>
  <si>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</si>
  <si>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</si>
  <si>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</si>
  <si>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</si>
  <si>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</si>
  <si>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</si>
  <si>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</si>
  <si>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</si>
  <si>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</si>
  <si>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</si>
  <si>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</si>
  <si>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</si>
  <si>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</si>
  <si>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</si>
  <si>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</si>
  <si>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</si>
  <si>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</si>
  <si>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</si>
  <si>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</si>
  <si>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</si>
  <si>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</si>
  <si>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</si>
  <si>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</si>
  <si>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</si>
  <si>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</si>
  <si>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</si>
  <si>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</si>
  <si>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</si>
  <si>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</si>
  <si>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臺中市新社區公所</t>
  </si>
  <si>
    <t>30280-07-02-3</t>
  </si>
  <si>
    <t>發文平均使用日數</t>
  </si>
  <si>
    <t>﹝11﹞</t>
  </si>
  <si>
    <t>中華民國 113年 2 月 1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</si>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</sst>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97" formatCode="_-* #,##0_-;\-* #,##0_-;_-* &quot;-&quot;_-;_-@_-"/>
    <numFmt numFmtId="198" formatCode="#,##0_ "/>
    <numFmt numFmtId="199" formatCode="_-* #,##0_-;\-* #,##0_-;_-* &quot;-&quot;??_-;_-@_-"/>
    <numFmt numFmtId="200" formatCode="_-* #,##0.00_-;\-* #,##0.00_-;_-* &quot;-&quot;??_-;_-@_-"/>
    <numFmt numFmtId="201" formatCode="0.00_ "/>
    <numFmt numFmtId="202" formatCode="0.00_);[Red]\(0.0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24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4"/>
      <color rgb="FF000000"/>
      <name val="Times New Roman"/>
      <family val="2"/>
    </font>
    <font>
      <sz val="10"/>
      <color rgb="FF000000"/>
      <name val="標楷體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97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8" fontId="3" fillId="0" borderId="1" xfId="0" applyNumberFormat="1" applyFont="1" applyBorder="1" applyAlignment="1">
      <alignment horizontal="center" vertical="center" wrapText="1"/>
    </xf>
    <xf numFmtId="198" fontId="8" fillId="0" borderId="1" xfId="0" applyNumberFormat="1" applyFont="1" applyBorder="1" applyAlignment="1">
      <alignment horizontal="center" vertical="center" wrapText="1"/>
    </xf>
    <xf numFmtId="197" fontId="9" fillId="0" borderId="1" xfId="0" applyNumberFormat="1" applyFont="1" applyBorder="1" applyAlignment="1">
      <alignment horizontal="right" vertical="center"/>
    </xf>
    <xf numFmtId="197" fontId="9" fillId="0" borderId="1" xfId="0" applyNumberFormat="1" applyFont="1" applyBorder="1" applyAlignment="1">
      <alignment horizontal="right"/>
    </xf>
    <xf numFmtId="199" fontId="9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3" fillId="0" borderId="3" xfId="0" applyFont="1" applyBorder="1" applyAlignment="1">
      <alignment horizontal="left" vertical="center"/>
    </xf>
    <xf numFmtId="198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8" fontId="9" fillId="0" borderId="1" xfId="0" applyNumberFormat="1" applyFont="1" applyBorder="1" applyAlignment="1">
      <alignment horizontal="right" vertical="center"/>
    </xf>
    <xf numFmtId="198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0" fontId="9" fillId="0" borderId="1" xfId="0" applyNumberFormat="1" applyFont="1" applyBorder="1" applyAlignment="1">
      <alignment horizontal="right" vertical="center"/>
    </xf>
    <xf numFmtId="201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201" fontId="3" fillId="0" borderId="2" xfId="0" applyNumberFormat="1" applyFont="1" applyBorder="1" applyAlignment="1">
      <alignment horizontal="right" vertical="center" wrapText="1"/>
    </xf>
    <xf numFmtId="201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01" fontId="2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2" fontId="9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3" fillId="0" borderId="2" xfId="0" applyFont="1" applyBorder="1"/>
    <xf numFmtId="0" fontId="14" fillId="0" borderId="1" xfId="0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 wrapText="1"/>
    </xf>
    <xf numFmtId="198" fontId="8" fillId="0" borderId="10" xfId="0" applyNumberFormat="1" applyFont="1" applyBorder="1" applyAlignment="1">
      <alignment horizontal="center" vertical="center" wrapText="1"/>
    </xf>
    <xf numFmtId="197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13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P41" sqref="P41"/>
    </sheetView>
  </sheetViews>
  <sheetFormatPr defaultColWidth="9.28125" defaultRowHeight="15"/>
  <cols>
    <col min="1" max="1" width="23.28125" style="0" customWidth="1"/>
    <col min="2" max="4" width="12.57421875" style="0" customWidth="1"/>
    <col min="5" max="5" width="14.28125" style="0" customWidth="1"/>
    <col min="6" max="6" width="12.7109375" style="0" customWidth="1"/>
    <col min="7" max="7" width="11.421875" style="0" customWidth="1"/>
    <col min="8" max="8" width="9.57421875" style="0" customWidth="1"/>
    <col min="9" max="9" width="11.7109375" style="0" customWidth="1"/>
    <col min="10" max="10" width="8.140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28125" style="0" customWidth="1"/>
    <col min="18" max="18" width="10.7109375" style="0" customWidth="1"/>
    <col min="19" max="20" width="10.28125" style="0" customWidth="1"/>
  </cols>
  <sheetData>
    <row r="1" spans="1:21" ht="12.75" customHeight="1">
      <c r="A1" s="1" t="s">
        <v>0</v>
      </c>
      <c r="B1" s="14"/>
      <c r="C1" s="23"/>
      <c r="D1" s="12"/>
      <c r="E1" s="12"/>
      <c r="F1" s="12"/>
      <c r="G1" s="12"/>
      <c r="H1" s="36"/>
      <c r="I1" s="12"/>
      <c r="J1" s="36"/>
      <c r="K1" s="35"/>
      <c r="L1" s="35"/>
      <c r="M1" s="12"/>
      <c r="N1" s="46"/>
      <c r="O1" s="1" t="s">
        <v>56</v>
      </c>
      <c r="P1" s="16" t="s">
        <v>59</v>
      </c>
      <c r="Q1" s="16"/>
      <c r="R1" s="16"/>
      <c r="S1" s="16"/>
      <c r="T1" s="16"/>
      <c r="U1" s="63"/>
    </row>
    <row r="2" spans="1:21" ht="19.5" customHeight="1">
      <c r="A2" s="1" t="s">
        <v>1</v>
      </c>
      <c r="B2" s="15" t="s">
        <v>19</v>
      </c>
      <c r="C2" s="24"/>
      <c r="D2" s="26"/>
      <c r="E2" s="26"/>
      <c r="F2" s="26"/>
      <c r="G2" s="26"/>
      <c r="H2" s="26"/>
      <c r="I2" s="26"/>
      <c r="J2" s="26"/>
      <c r="K2" s="26"/>
      <c r="L2" s="26"/>
      <c r="M2" s="26"/>
      <c r="N2" s="47"/>
      <c r="O2" s="1" t="s">
        <v>57</v>
      </c>
      <c r="P2" s="53" t="s">
        <v>60</v>
      </c>
      <c r="Q2" s="53"/>
      <c r="R2" s="53"/>
      <c r="S2" s="53"/>
      <c r="T2" s="53"/>
      <c r="U2" s="63"/>
    </row>
    <row r="3" spans="1:20" ht="17" customHeight="1">
      <c r="A3" s="2"/>
      <c r="B3" s="2"/>
      <c r="C3" s="2"/>
      <c r="D3" s="2"/>
      <c r="E3" s="2"/>
      <c r="F3" s="2"/>
      <c r="G3" s="30"/>
      <c r="H3" s="2"/>
      <c r="I3" s="30"/>
      <c r="J3" s="2"/>
      <c r="K3" s="30"/>
      <c r="L3" s="2"/>
      <c r="M3" s="2"/>
      <c r="N3" s="2"/>
      <c r="O3" s="30"/>
      <c r="P3" s="2"/>
      <c r="Q3" s="2"/>
      <c r="R3" s="57"/>
      <c r="S3" s="57"/>
      <c r="T3" s="57"/>
    </row>
    <row r="4" spans="1:20" ht="34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1.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20" customHeight="1">
      <c r="A6" s="5" t="s">
        <v>4</v>
      </c>
      <c r="B6" s="16" t="s">
        <v>20</v>
      </c>
      <c r="C6" s="16"/>
      <c r="D6" s="16"/>
      <c r="E6" s="16"/>
      <c r="F6" s="16" t="s">
        <v>32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64</v>
      </c>
      <c r="R6" s="16"/>
      <c r="S6" s="16"/>
      <c r="T6" s="16"/>
      <c r="U6" s="63"/>
    </row>
    <row r="7" spans="1:20" ht="16" customHeight="1">
      <c r="A7" s="6"/>
      <c r="B7" s="17" t="s">
        <v>21</v>
      </c>
      <c r="C7" s="17" t="s">
        <v>25</v>
      </c>
      <c r="D7" s="17" t="s">
        <v>27</v>
      </c>
      <c r="E7" s="17" t="s">
        <v>7</v>
      </c>
      <c r="F7" s="29" t="s">
        <v>33</v>
      </c>
      <c r="G7" s="29"/>
      <c r="H7" s="29"/>
      <c r="I7" s="29"/>
      <c r="J7" s="29"/>
      <c r="K7" s="29"/>
      <c r="L7" s="17" t="s">
        <v>47</v>
      </c>
      <c r="M7" s="17" t="s">
        <v>51</v>
      </c>
      <c r="N7" s="29" t="s">
        <v>53</v>
      </c>
      <c r="O7" s="29"/>
      <c r="P7" s="17" t="s">
        <v>61</v>
      </c>
      <c r="Q7" s="29" t="s">
        <v>64</v>
      </c>
      <c r="R7" s="29"/>
      <c r="S7" s="17" t="s">
        <v>68</v>
      </c>
      <c r="T7" s="59" t="s">
        <v>70</v>
      </c>
    </row>
    <row r="8" spans="1:20" ht="17.5" customHeight="1">
      <c r="A8" s="7" t="s">
        <v>5</v>
      </c>
      <c r="B8" s="17"/>
      <c r="C8" s="17"/>
      <c r="D8" s="17"/>
      <c r="E8" s="18" t="s">
        <v>30</v>
      </c>
      <c r="F8" s="29" t="s">
        <v>34</v>
      </c>
      <c r="G8" s="29"/>
      <c r="H8" s="38" t="s">
        <v>41</v>
      </c>
      <c r="I8" s="38"/>
      <c r="J8" s="40" t="s">
        <v>44</v>
      </c>
      <c r="K8" s="40"/>
      <c r="L8" s="18" t="s">
        <v>48</v>
      </c>
      <c r="M8" s="17"/>
      <c r="N8" s="48" t="s">
        <v>54</v>
      </c>
      <c r="O8" s="48"/>
      <c r="P8" s="17"/>
      <c r="Q8" s="48" t="s">
        <v>65</v>
      </c>
      <c r="R8" s="48"/>
      <c r="S8" s="17"/>
      <c r="T8" s="59"/>
    </row>
    <row r="9" spans="1:20" ht="16.4" customHeight="1">
      <c r="A9" s="6"/>
      <c r="B9" s="17"/>
      <c r="C9" s="17"/>
      <c r="D9" s="17"/>
      <c r="E9" s="18"/>
      <c r="F9" s="17" t="s">
        <v>35</v>
      </c>
      <c r="G9" s="31" t="s">
        <v>37</v>
      </c>
      <c r="H9" s="17" t="s">
        <v>35</v>
      </c>
      <c r="I9" s="31" t="s">
        <v>37</v>
      </c>
      <c r="J9" s="17" t="s">
        <v>35</v>
      </c>
      <c r="K9" s="31" t="s">
        <v>37</v>
      </c>
      <c r="L9" s="18"/>
      <c r="M9" s="17"/>
      <c r="N9" s="17" t="s">
        <v>35</v>
      </c>
      <c r="O9" s="40" t="s">
        <v>37</v>
      </c>
      <c r="P9" s="17"/>
      <c r="Q9" s="17" t="s">
        <v>35</v>
      </c>
      <c r="R9" s="40" t="s">
        <v>37</v>
      </c>
      <c r="S9" s="17"/>
      <c r="T9" s="59"/>
    </row>
    <row r="10" spans="1:20" ht="17.5" customHeight="1">
      <c r="A10" s="8" t="s">
        <v>6</v>
      </c>
      <c r="B10" s="18" t="s">
        <v>22</v>
      </c>
      <c r="C10" s="18" t="s">
        <v>26</v>
      </c>
      <c r="D10" s="18" t="s">
        <v>28</v>
      </c>
      <c r="E10" s="18" t="s">
        <v>31</v>
      </c>
      <c r="F10" s="18" t="s">
        <v>36</v>
      </c>
      <c r="G10" s="32" t="s">
        <v>38</v>
      </c>
      <c r="H10" s="18" t="s">
        <v>42</v>
      </c>
      <c r="I10" s="32" t="s">
        <v>43</v>
      </c>
      <c r="J10" s="18" t="s">
        <v>45</v>
      </c>
      <c r="K10" s="32" t="s">
        <v>46</v>
      </c>
      <c r="L10" s="18" t="s">
        <v>49</v>
      </c>
      <c r="M10" s="18" t="s">
        <v>52</v>
      </c>
      <c r="N10" s="18" t="s">
        <v>55</v>
      </c>
      <c r="O10" s="51" t="s">
        <v>58</v>
      </c>
      <c r="P10" s="18" t="s">
        <v>62</v>
      </c>
      <c r="Q10" s="18" t="s">
        <v>66</v>
      </c>
      <c r="R10" s="58" t="s">
        <v>67</v>
      </c>
      <c r="S10" s="18" t="s">
        <v>69</v>
      </c>
      <c r="T10" s="60" t="s">
        <v>71</v>
      </c>
    </row>
    <row r="11" spans="1:20" ht="13.5" customHeight="1">
      <c r="A11" s="9" t="s">
        <v>7</v>
      </c>
      <c r="B11" s="19">
        <f>SUM(B12:B40)</f>
        <v>1247</v>
      </c>
      <c r="C11" s="19">
        <f>SUM(C12:C40)</f>
        <v>135</v>
      </c>
      <c r="D11" s="19">
        <f>SUM(D12:D40)</f>
        <v>349</v>
      </c>
      <c r="E11" s="19">
        <f>SUM(E12:E40)</f>
        <v>1731</v>
      </c>
      <c r="F11" s="19">
        <f>SUM(F12:F40)</f>
        <v>405</v>
      </c>
      <c r="G11" s="33">
        <f>IF($L11&gt;0,F11/$L11*100,0)</f>
        <v>100</v>
      </c>
      <c r="H11" s="19">
        <f>SUM(H12:H40)</f>
        <v>0</v>
      </c>
      <c r="I11" s="33">
        <f>IF($L11&gt;0,H11/$L11*100,0)</f>
        <v>0</v>
      </c>
      <c r="J11" s="19">
        <f>SUM(J12:J40)</f>
        <v>0</v>
      </c>
      <c r="K11" s="19">
        <f>IF($L11&gt;0,J11/$L11*100,0)</f>
        <v>0</v>
      </c>
      <c r="L11" s="19">
        <f>SUM(L12:L40)</f>
        <v>405</v>
      </c>
      <c r="M11" s="19">
        <f>SUM(M12:M40)</f>
        <v>1190</v>
      </c>
      <c r="N11" s="19">
        <f>SUM(N12:N40)</f>
        <v>1595</v>
      </c>
      <c r="O11" s="33">
        <f>IF(E11&gt;0,N11/E11*100,0)</f>
        <v>92.1432697862507</v>
      </c>
      <c r="P11" s="33">
        <v>1.27</v>
      </c>
      <c r="Q11" s="19">
        <f>SUM(Q12:Q40)</f>
        <v>136</v>
      </c>
      <c r="R11" s="33">
        <f>IF(E11&gt;0,Q11/E11*100,0)</f>
        <v>7.85673021374928</v>
      </c>
      <c r="S11" s="19">
        <f>SUM(S12:S40)</f>
        <v>134</v>
      </c>
      <c r="T11" s="61">
        <f>SUM(T12:T40)</f>
        <v>2</v>
      </c>
    </row>
    <row r="12" spans="1:20" ht="13.5" customHeight="1">
      <c r="A12" s="9" t="s">
        <v>8</v>
      </c>
      <c r="B12" s="20">
        <v>209</v>
      </c>
      <c r="C12" s="20">
        <v>30</v>
      </c>
      <c r="D12" s="20">
        <v>70</v>
      </c>
      <c r="E12" s="19">
        <f>SUM(B12:D12)</f>
        <v>309</v>
      </c>
      <c r="F12" s="20">
        <v>76</v>
      </c>
      <c r="G12" s="33">
        <f>IF($L12&gt;0,F12/$L12*100,0)</f>
        <v>100</v>
      </c>
      <c r="H12" s="19">
        <v>0</v>
      </c>
      <c r="I12" s="33">
        <f>IF($L12&gt;0,H12/$L12*100,0)</f>
        <v>0</v>
      </c>
      <c r="J12" s="19">
        <v>0</v>
      </c>
      <c r="K12" s="19">
        <f>IF($L12&gt;0,J12/$L12*100,0)</f>
        <v>0</v>
      </c>
      <c r="L12" s="19">
        <f>SUM(F12,H12,J12)</f>
        <v>76</v>
      </c>
      <c r="M12" s="20">
        <v>211</v>
      </c>
      <c r="N12" s="19">
        <f>SUM(L12,M12)</f>
        <v>287</v>
      </c>
      <c r="O12" s="33">
        <f>IF(E12&gt;0,N12/E12*100,0)</f>
        <v>92.8802588996764</v>
      </c>
      <c r="P12" s="33">
        <v>1.23</v>
      </c>
      <c r="Q12" s="19">
        <f>E12-N12</f>
        <v>22</v>
      </c>
      <c r="R12" s="33">
        <f>IF(E12&gt;0,Q12/E12*100,0)</f>
        <v>7.11974110032362</v>
      </c>
      <c r="S12" s="19">
        <v>20</v>
      </c>
      <c r="T12" s="61">
        <v>2</v>
      </c>
    </row>
    <row r="13" spans="1:20" ht="13.5" customHeight="1">
      <c r="A13" s="9" t="s">
        <v>9</v>
      </c>
      <c r="B13" s="20">
        <v>199</v>
      </c>
      <c r="C13" s="20">
        <v>28</v>
      </c>
      <c r="D13" s="20">
        <v>47</v>
      </c>
      <c r="E13" s="19">
        <f>SUM(B13:D13)</f>
        <v>274</v>
      </c>
      <c r="F13" s="20">
        <v>64</v>
      </c>
      <c r="G13" s="33">
        <f>IF($L13&gt;0,F13/$L13*100,0)</f>
        <v>100</v>
      </c>
      <c r="H13" s="19">
        <v>0</v>
      </c>
      <c r="I13" s="33">
        <f>IF($L13&gt;0,H13/$L13*100,0)</f>
        <v>0</v>
      </c>
      <c r="J13" s="19">
        <v>0</v>
      </c>
      <c r="K13" s="19">
        <f>IF($L13&gt;0,J13/$L13*100,0)</f>
        <v>0</v>
      </c>
      <c r="L13" s="19">
        <f>SUM(F13,H13,J13)</f>
        <v>64</v>
      </c>
      <c r="M13" s="20">
        <v>184</v>
      </c>
      <c r="N13" s="19">
        <f>SUM(L13,M13)</f>
        <v>248</v>
      </c>
      <c r="O13" s="33">
        <f>IF(E13&gt;0,N13/E13*100,0)</f>
        <v>90.5109489051095</v>
      </c>
      <c r="P13" s="33">
        <v>1.49</v>
      </c>
      <c r="Q13" s="19">
        <f>E13-N13</f>
        <v>26</v>
      </c>
      <c r="R13" s="33">
        <f>IF(E13&gt;0,Q13/E13*100,0)</f>
        <v>9.48905109489051</v>
      </c>
      <c r="S13" s="19">
        <v>26</v>
      </c>
      <c r="T13" s="61">
        <v>0</v>
      </c>
    </row>
    <row r="14" spans="1:20" ht="13.5" customHeight="1">
      <c r="A14" s="9" t="s">
        <v>10</v>
      </c>
      <c r="B14" s="20">
        <v>465</v>
      </c>
      <c r="C14" s="20">
        <v>37</v>
      </c>
      <c r="D14" s="20">
        <v>166</v>
      </c>
      <c r="E14" s="19">
        <f>SUM(B14:D14)</f>
        <v>668</v>
      </c>
      <c r="F14" s="20">
        <v>191</v>
      </c>
      <c r="G14" s="33">
        <f>IF($L14&gt;0,F14/$L14*100,0)</f>
        <v>100</v>
      </c>
      <c r="H14" s="19">
        <v>0</v>
      </c>
      <c r="I14" s="33">
        <f>IF($L14&gt;0,H14/$L14*100,0)</f>
        <v>0</v>
      </c>
      <c r="J14" s="19">
        <v>0</v>
      </c>
      <c r="K14" s="19">
        <f>IF($L14&gt;0,J14/$L14*100,0)</f>
        <v>0</v>
      </c>
      <c r="L14" s="19">
        <f>SUM(F14,H14,J14)</f>
        <v>191</v>
      </c>
      <c r="M14" s="20">
        <v>431</v>
      </c>
      <c r="N14" s="19">
        <f>SUM(L14,M14)</f>
        <v>622</v>
      </c>
      <c r="O14" s="33">
        <f>IF(E14&gt;0,N14/E14*100,0)</f>
        <v>93.1137724550898</v>
      </c>
      <c r="P14" s="33">
        <v>1.31</v>
      </c>
      <c r="Q14" s="19">
        <f>E14-N14</f>
        <v>46</v>
      </c>
      <c r="R14" s="33">
        <f>IF(E14&gt;0,Q14/E14*100,0)</f>
        <v>6.88622754491018</v>
      </c>
      <c r="S14" s="19">
        <v>46</v>
      </c>
      <c r="T14" s="61">
        <v>0</v>
      </c>
    </row>
    <row r="15" spans="1:20" ht="13.5" customHeight="1">
      <c r="A15" s="9" t="s">
        <v>11</v>
      </c>
      <c r="B15" s="20">
        <v>119</v>
      </c>
      <c r="C15" s="20">
        <v>6</v>
      </c>
      <c r="D15" s="20">
        <v>24</v>
      </c>
      <c r="E15" s="19">
        <f>SUM(B15:D15)</f>
        <v>149</v>
      </c>
      <c r="F15" s="20">
        <v>28</v>
      </c>
      <c r="G15" s="33">
        <f>IF($L15&gt;0,F15/$L15*100,0)</f>
        <v>100</v>
      </c>
      <c r="H15" s="19">
        <v>0</v>
      </c>
      <c r="I15" s="33">
        <f>IF($L15&gt;0,H15/$L15*100,0)</f>
        <v>0</v>
      </c>
      <c r="J15" s="19">
        <v>0</v>
      </c>
      <c r="K15" s="19">
        <f>IF($L15&gt;0,J15/$L15*100,0)</f>
        <v>0</v>
      </c>
      <c r="L15" s="19">
        <f>SUM(F15,H15,J15)</f>
        <v>28</v>
      </c>
      <c r="M15" s="20">
        <v>110</v>
      </c>
      <c r="N15" s="19">
        <f>SUM(L15,M15)</f>
        <v>138</v>
      </c>
      <c r="O15" s="33">
        <f>IF(E15&gt;0,N15/E15*100,0)</f>
        <v>92.6174496644295</v>
      </c>
      <c r="P15" s="33">
        <v>1.05</v>
      </c>
      <c r="Q15" s="19">
        <f>E15-N15</f>
        <v>11</v>
      </c>
      <c r="R15" s="33">
        <f>IF(E15&gt;0,Q15/E15*100,0)</f>
        <v>7.38255033557047</v>
      </c>
      <c r="S15" s="19">
        <v>11</v>
      </c>
      <c r="T15" s="61">
        <v>0</v>
      </c>
    </row>
    <row r="16" spans="1:20" ht="13.5" customHeight="1">
      <c r="A16" s="9" t="s">
        <v>12</v>
      </c>
      <c r="B16" s="20">
        <v>103</v>
      </c>
      <c r="C16" s="20">
        <v>27</v>
      </c>
      <c r="D16" s="20">
        <v>29</v>
      </c>
      <c r="E16" s="19">
        <f>SUM(B16:D16)</f>
        <v>159</v>
      </c>
      <c r="F16" s="20">
        <v>37</v>
      </c>
      <c r="G16" s="33">
        <f>IF($L16&gt;0,F16/$L16*100,0)</f>
        <v>100</v>
      </c>
      <c r="H16" s="19">
        <v>0</v>
      </c>
      <c r="I16" s="33">
        <f>IF($L16&gt;0,H16/$L16*100,0)</f>
        <v>0</v>
      </c>
      <c r="J16" s="19">
        <v>0</v>
      </c>
      <c r="K16" s="19">
        <f>IF($L16&gt;0,J16/$L16*100,0)</f>
        <v>0</v>
      </c>
      <c r="L16" s="19">
        <f>SUM(F16,H16,J16)</f>
        <v>37</v>
      </c>
      <c r="M16" s="20">
        <v>107</v>
      </c>
      <c r="N16" s="19">
        <f>SUM(L16,M16)</f>
        <v>144</v>
      </c>
      <c r="O16" s="33">
        <f>IF(E16&gt;0,N16/E16*100,0)</f>
        <v>90.5660377358491</v>
      </c>
      <c r="P16" s="33">
        <v>1.03</v>
      </c>
      <c r="Q16" s="19">
        <f>E16-N16</f>
        <v>15</v>
      </c>
      <c r="R16" s="33">
        <f>IF(E16&gt;0,Q16/E16*100,0)</f>
        <v>9.43396226415094</v>
      </c>
      <c r="S16" s="19">
        <v>15</v>
      </c>
      <c r="T16" s="61">
        <v>0</v>
      </c>
    </row>
    <row r="17" spans="1:20" ht="13.5" customHeight="1">
      <c r="A17" s="9" t="s">
        <v>13</v>
      </c>
      <c r="B17" s="20">
        <v>102</v>
      </c>
      <c r="C17" s="20">
        <v>4</v>
      </c>
      <c r="D17" s="20">
        <v>9</v>
      </c>
      <c r="E17" s="19">
        <f>SUM(B17:D17)</f>
        <v>115</v>
      </c>
      <c r="F17" s="20">
        <v>4</v>
      </c>
      <c r="G17" s="33">
        <f>IF($L17&gt;0,F17/$L17*100,0)</f>
        <v>100</v>
      </c>
      <c r="H17" s="19">
        <v>0</v>
      </c>
      <c r="I17" s="33">
        <f>IF($L17&gt;0,H17/$L17*100,0)</f>
        <v>0</v>
      </c>
      <c r="J17" s="19">
        <v>0</v>
      </c>
      <c r="K17" s="19">
        <f>IF($L17&gt;0,J17/$L17*100,0)</f>
        <v>0</v>
      </c>
      <c r="L17" s="19">
        <f>SUM(F17,H17,J17)</f>
        <v>4</v>
      </c>
      <c r="M17" s="20">
        <v>104</v>
      </c>
      <c r="N17" s="19">
        <f>SUM(L17,M17)</f>
        <v>108</v>
      </c>
      <c r="O17" s="33">
        <f>IF(E17&gt;0,N17/E17*100,0)</f>
        <v>93.9130434782609</v>
      </c>
      <c r="P17" s="33">
        <v>0.75</v>
      </c>
      <c r="Q17" s="19">
        <f>E17-N17</f>
        <v>7</v>
      </c>
      <c r="R17" s="33">
        <f>IF(E17&gt;0,Q17/E17*100,0)</f>
        <v>6.08695652173913</v>
      </c>
      <c r="S17" s="19">
        <v>7</v>
      </c>
      <c r="T17" s="61">
        <v>0</v>
      </c>
    </row>
    <row r="18" spans="1:20" ht="13.5" customHeight="1">
      <c r="A18" s="9" t="s">
        <v>14</v>
      </c>
      <c r="B18" s="20">
        <v>27</v>
      </c>
      <c r="C18" s="20">
        <v>1</v>
      </c>
      <c r="D18" s="20">
        <v>0</v>
      </c>
      <c r="E18" s="19">
        <f>SUM(B18:D18)</f>
        <v>28</v>
      </c>
      <c r="F18" s="20">
        <v>1</v>
      </c>
      <c r="G18" s="33">
        <f>IF($L18&gt;0,F18/$L18*100,0)</f>
        <v>100</v>
      </c>
      <c r="H18" s="19">
        <v>0</v>
      </c>
      <c r="I18" s="33">
        <f>IF($L18&gt;0,H18/$L18*100,0)</f>
        <v>0</v>
      </c>
      <c r="J18" s="19">
        <v>0</v>
      </c>
      <c r="K18" s="19">
        <f>IF($L18&gt;0,J18/$L18*100,0)</f>
        <v>0</v>
      </c>
      <c r="L18" s="19">
        <f>SUM(F18,H18,J18)</f>
        <v>1</v>
      </c>
      <c r="M18" s="20">
        <v>21</v>
      </c>
      <c r="N18" s="19">
        <f>SUM(L18,M18)</f>
        <v>22</v>
      </c>
      <c r="O18" s="33">
        <f>IF(E18&gt;0,N18/E18*100,0)</f>
        <v>78.5714285714286</v>
      </c>
      <c r="P18" s="33">
        <v>3</v>
      </c>
      <c r="Q18" s="19">
        <f>E18-N18</f>
        <v>6</v>
      </c>
      <c r="R18" s="33">
        <f>IF(E18&gt;0,Q18/E18*100,0)</f>
        <v>21.4285714285714</v>
      </c>
      <c r="S18" s="19">
        <v>6</v>
      </c>
      <c r="T18" s="61">
        <v>0</v>
      </c>
    </row>
    <row r="19" spans="1:20" ht="13.5" customHeight="1">
      <c r="A19" s="9" t="s">
        <v>15</v>
      </c>
      <c r="B19" s="20">
        <v>23</v>
      </c>
      <c r="C19" s="20">
        <v>2</v>
      </c>
      <c r="D19" s="20">
        <v>4</v>
      </c>
      <c r="E19" s="19">
        <f>SUM(B19:D19)</f>
        <v>29</v>
      </c>
      <c r="F19" s="20">
        <v>4</v>
      </c>
      <c r="G19" s="33">
        <f>IF($L19&gt;0,F19/$L19*100,0)</f>
        <v>100</v>
      </c>
      <c r="H19" s="19">
        <v>0</v>
      </c>
      <c r="I19" s="33">
        <f>IF($L19&gt;0,H19/$L19*100,0)</f>
        <v>0</v>
      </c>
      <c r="J19" s="19">
        <v>0</v>
      </c>
      <c r="K19" s="19">
        <f>IF($L19&gt;0,J19/$L19*100,0)</f>
        <v>0</v>
      </c>
      <c r="L19" s="19">
        <f>SUM(F19,H19,J19)</f>
        <v>4</v>
      </c>
      <c r="M19" s="20">
        <v>22</v>
      </c>
      <c r="N19" s="19">
        <f>SUM(L19,M19)</f>
        <v>26</v>
      </c>
      <c r="O19" s="33">
        <f>IF(E19&gt;0,N19/E19*100,0)</f>
        <v>89.6551724137931</v>
      </c>
      <c r="P19" s="33">
        <v>0.88</v>
      </c>
      <c r="Q19" s="19">
        <f>E19-N19</f>
        <v>3</v>
      </c>
      <c r="R19" s="33">
        <f>IF(E19&gt;0,Q19/E19*100,0)</f>
        <v>10.3448275862069</v>
      </c>
      <c r="S19" s="19">
        <v>3</v>
      </c>
      <c r="T19" s="61">
        <v>0</v>
      </c>
    </row>
    <row r="20" spans="1:20" ht="13.5" customHeight="1">
      <c r="A20" s="10"/>
      <c r="B20" s="21"/>
      <c r="C20" s="21"/>
      <c r="D20" s="21"/>
      <c r="E20" s="27"/>
      <c r="F20" s="21"/>
      <c r="G20" s="33"/>
      <c r="H20" s="39"/>
      <c r="I20" s="34"/>
      <c r="J20" s="39"/>
      <c r="K20" s="34"/>
      <c r="L20" s="27"/>
      <c r="M20" s="21"/>
      <c r="N20" s="27"/>
      <c r="O20" s="34"/>
      <c r="P20" s="54"/>
      <c r="Q20" s="27"/>
      <c r="R20" s="34"/>
      <c r="S20" s="27"/>
      <c r="T20" s="62"/>
    </row>
    <row r="21" spans="1:20" ht="13.5" customHeight="1">
      <c r="A21" s="10"/>
      <c r="B21" s="21"/>
      <c r="C21" s="21"/>
      <c r="D21" s="21"/>
      <c r="E21" s="27"/>
      <c r="F21" s="21"/>
      <c r="G21" s="34"/>
      <c r="H21" s="39"/>
      <c r="I21" s="34"/>
      <c r="J21" s="39"/>
      <c r="K21" s="34"/>
      <c r="L21" s="27"/>
      <c r="M21" s="21"/>
      <c r="N21" s="27"/>
      <c r="O21" s="34"/>
      <c r="P21" s="54"/>
      <c r="Q21" s="27"/>
      <c r="R21" s="34"/>
      <c r="S21" s="27"/>
      <c r="T21" s="62"/>
    </row>
    <row r="22" spans="1:20" ht="13.5" customHeight="1">
      <c r="A22" s="10"/>
      <c r="B22" s="21"/>
      <c r="C22" s="21"/>
      <c r="D22" s="21"/>
      <c r="E22" s="27"/>
      <c r="F22" s="21"/>
      <c r="G22" s="34"/>
      <c r="H22" s="39"/>
      <c r="I22" s="34"/>
      <c r="J22" s="39"/>
      <c r="K22" s="34"/>
      <c r="L22" s="27"/>
      <c r="M22" s="21"/>
      <c r="N22" s="27"/>
      <c r="O22" s="34"/>
      <c r="P22" s="54"/>
      <c r="Q22" s="27"/>
      <c r="R22" s="34"/>
      <c r="S22" s="27"/>
      <c r="T22" s="62"/>
    </row>
    <row r="23" spans="1:20" ht="13.5" customHeight="1">
      <c r="A23" s="10"/>
      <c r="B23" s="21"/>
      <c r="C23" s="21"/>
      <c r="D23" s="21"/>
      <c r="E23" s="27"/>
      <c r="F23" s="21"/>
      <c r="G23" s="34"/>
      <c r="H23" s="39"/>
      <c r="I23" s="34"/>
      <c r="J23" s="39"/>
      <c r="K23" s="34"/>
      <c r="L23" s="27"/>
      <c r="M23" s="21"/>
      <c r="N23" s="27"/>
      <c r="O23" s="34"/>
      <c r="P23" s="54"/>
      <c r="Q23" s="27"/>
      <c r="R23" s="34"/>
      <c r="S23" s="27"/>
      <c r="T23" s="62"/>
    </row>
    <row r="24" spans="1:20" ht="13.5" customHeight="1">
      <c r="A24" s="10"/>
      <c r="B24" s="21"/>
      <c r="C24" s="21"/>
      <c r="D24" s="21"/>
      <c r="E24" s="27"/>
      <c r="F24" s="21"/>
      <c r="G24" s="34"/>
      <c r="H24" s="39"/>
      <c r="I24" s="34"/>
      <c r="J24" s="39"/>
      <c r="K24" s="34"/>
      <c r="L24" s="27"/>
      <c r="M24" s="21"/>
      <c r="N24" s="27"/>
      <c r="O24" s="34"/>
      <c r="P24" s="54"/>
      <c r="Q24" s="27"/>
      <c r="R24" s="34"/>
      <c r="S24" s="27"/>
      <c r="T24" s="62"/>
    </row>
    <row r="25" spans="1:20" ht="13.5" customHeight="1">
      <c r="A25" s="10"/>
      <c r="B25" s="21"/>
      <c r="C25" s="21"/>
      <c r="D25" s="21"/>
      <c r="E25" s="27"/>
      <c r="F25" s="21"/>
      <c r="G25" s="34"/>
      <c r="H25" s="39"/>
      <c r="I25" s="34"/>
      <c r="J25" s="39"/>
      <c r="K25" s="34"/>
      <c r="L25" s="27"/>
      <c r="M25" s="21"/>
      <c r="N25" s="27"/>
      <c r="O25" s="34"/>
      <c r="P25" s="54"/>
      <c r="Q25" s="27"/>
      <c r="R25" s="34"/>
      <c r="S25" s="27"/>
      <c r="T25" s="62"/>
    </row>
    <row r="26" spans="1:20" ht="13.5" customHeight="1">
      <c r="A26" s="10"/>
      <c r="B26" s="21"/>
      <c r="C26" s="21"/>
      <c r="D26" s="21"/>
      <c r="E26" s="27"/>
      <c r="F26" s="21"/>
      <c r="G26" s="34"/>
      <c r="H26" s="39"/>
      <c r="I26" s="34"/>
      <c r="J26" s="39"/>
      <c r="K26" s="34"/>
      <c r="L26" s="27"/>
      <c r="M26" s="21"/>
      <c r="N26" s="27"/>
      <c r="O26" s="34"/>
      <c r="P26" s="54"/>
      <c r="Q26" s="27"/>
      <c r="R26" s="34"/>
      <c r="S26" s="27"/>
      <c r="T26" s="62"/>
    </row>
    <row r="27" spans="1:20" ht="13.5" customHeight="1">
      <c r="A27" s="10"/>
      <c r="B27" s="21"/>
      <c r="C27" s="21"/>
      <c r="D27" s="21"/>
      <c r="E27" s="27"/>
      <c r="F27" s="21"/>
      <c r="G27" s="34"/>
      <c r="H27" s="39"/>
      <c r="I27" s="34"/>
      <c r="J27" s="39"/>
      <c r="K27" s="34"/>
      <c r="L27" s="27"/>
      <c r="M27" s="21"/>
      <c r="N27" s="27"/>
      <c r="O27" s="34"/>
      <c r="P27" s="54"/>
      <c r="Q27" s="27"/>
      <c r="R27" s="34"/>
      <c r="S27" s="27"/>
      <c r="T27" s="62"/>
    </row>
    <row r="28" spans="1:20" ht="13.5" customHeight="1">
      <c r="A28" s="10"/>
      <c r="B28" s="21"/>
      <c r="C28" s="21"/>
      <c r="D28" s="21"/>
      <c r="E28" s="27"/>
      <c r="F28" s="21"/>
      <c r="G28" s="34"/>
      <c r="H28" s="39"/>
      <c r="I28" s="34"/>
      <c r="J28" s="39"/>
      <c r="K28" s="34"/>
      <c r="L28" s="27"/>
      <c r="M28" s="21"/>
      <c r="N28" s="27"/>
      <c r="O28" s="34"/>
      <c r="P28" s="54"/>
      <c r="Q28" s="27"/>
      <c r="R28" s="34"/>
      <c r="S28" s="27"/>
      <c r="T28" s="62"/>
    </row>
    <row r="29" spans="1:20" ht="13.5" customHeight="1">
      <c r="A29" s="10"/>
      <c r="B29" s="21"/>
      <c r="C29" s="21"/>
      <c r="D29" s="21"/>
      <c r="E29" s="27"/>
      <c r="F29" s="21"/>
      <c r="G29" s="34"/>
      <c r="H29" s="39"/>
      <c r="I29" s="34"/>
      <c r="J29" s="39"/>
      <c r="K29" s="34"/>
      <c r="L29" s="27"/>
      <c r="M29" s="21"/>
      <c r="N29" s="27"/>
      <c r="O29" s="34"/>
      <c r="P29" s="54"/>
      <c r="Q29" s="27"/>
      <c r="R29" s="34"/>
      <c r="S29" s="27"/>
      <c r="T29" s="62"/>
    </row>
    <row r="30" spans="1:20" ht="13.5" customHeight="1">
      <c r="A30" s="10"/>
      <c r="B30" s="21"/>
      <c r="C30" s="21"/>
      <c r="D30" s="21"/>
      <c r="E30" s="27"/>
      <c r="F30" s="21"/>
      <c r="G30" s="34"/>
      <c r="H30" s="39"/>
      <c r="I30" s="34"/>
      <c r="J30" s="39"/>
      <c r="K30" s="34"/>
      <c r="L30" s="27"/>
      <c r="M30" s="21"/>
      <c r="N30" s="27"/>
      <c r="O30" s="34"/>
      <c r="P30" s="54"/>
      <c r="Q30" s="27"/>
      <c r="R30" s="34"/>
      <c r="S30" s="27"/>
      <c r="T30" s="62"/>
    </row>
    <row r="31" spans="1:20" ht="13.5" customHeight="1">
      <c r="A31" s="10"/>
      <c r="B31" s="21"/>
      <c r="C31" s="21"/>
      <c r="D31" s="21"/>
      <c r="E31" s="27"/>
      <c r="F31" s="21"/>
      <c r="G31" s="34"/>
      <c r="H31" s="39"/>
      <c r="I31" s="34"/>
      <c r="J31" s="39"/>
      <c r="K31" s="34"/>
      <c r="L31" s="27"/>
      <c r="M31" s="21"/>
      <c r="N31" s="27"/>
      <c r="O31" s="34"/>
      <c r="P31" s="54"/>
      <c r="Q31" s="27"/>
      <c r="R31" s="34"/>
      <c r="S31" s="27"/>
      <c r="T31" s="62"/>
    </row>
    <row r="32" spans="1:20" ht="13.5" customHeight="1">
      <c r="A32" s="10"/>
      <c r="B32" s="21"/>
      <c r="C32" s="21"/>
      <c r="D32" s="21"/>
      <c r="E32" s="27"/>
      <c r="F32" s="21"/>
      <c r="G32" s="34"/>
      <c r="H32" s="39"/>
      <c r="I32" s="34"/>
      <c r="J32" s="39"/>
      <c r="K32" s="34"/>
      <c r="L32" s="27"/>
      <c r="M32" s="21"/>
      <c r="N32" s="27"/>
      <c r="O32" s="34"/>
      <c r="P32" s="54"/>
      <c r="Q32" s="27"/>
      <c r="R32" s="34"/>
      <c r="S32" s="27"/>
      <c r="T32" s="62"/>
    </row>
    <row r="33" spans="1:20" ht="13.5" customHeight="1">
      <c r="A33" s="11"/>
      <c r="B33" s="21"/>
      <c r="C33" s="21"/>
      <c r="D33" s="21"/>
      <c r="E33" s="27"/>
      <c r="F33" s="21"/>
      <c r="G33" s="34"/>
      <c r="H33" s="39"/>
      <c r="I33" s="34"/>
      <c r="J33" s="39"/>
      <c r="K33" s="34"/>
      <c r="L33" s="27"/>
      <c r="M33" s="21"/>
      <c r="N33" s="27"/>
      <c r="O33" s="34"/>
      <c r="P33" s="54"/>
      <c r="Q33" s="27"/>
      <c r="R33" s="34"/>
      <c r="S33" s="27"/>
      <c r="T33" s="62"/>
    </row>
    <row r="34" spans="1:20" ht="13.5" customHeight="1">
      <c r="A34" s="11"/>
      <c r="B34" s="21"/>
      <c r="C34" s="21"/>
      <c r="D34" s="21"/>
      <c r="E34" s="27"/>
      <c r="F34" s="21"/>
      <c r="G34" s="34"/>
      <c r="H34" s="39"/>
      <c r="I34" s="34"/>
      <c r="J34" s="39"/>
      <c r="K34" s="34"/>
      <c r="L34" s="27"/>
      <c r="M34" s="21"/>
      <c r="N34" s="27"/>
      <c r="O34" s="34"/>
      <c r="P34" s="54"/>
      <c r="Q34" s="27"/>
      <c r="R34" s="34"/>
      <c r="S34" s="27"/>
      <c r="T34" s="62"/>
    </row>
    <row r="35" spans="1:20" ht="13.5" customHeight="1">
      <c r="A35" s="11"/>
      <c r="B35" s="21"/>
      <c r="C35" s="21"/>
      <c r="D35" s="21"/>
      <c r="E35" s="27"/>
      <c r="F35" s="21"/>
      <c r="G35" s="34"/>
      <c r="H35" s="39"/>
      <c r="I35" s="34"/>
      <c r="J35" s="39"/>
      <c r="K35" s="34"/>
      <c r="L35" s="27"/>
      <c r="M35" s="21"/>
      <c r="N35" s="27"/>
      <c r="O35" s="34"/>
      <c r="P35" s="54"/>
      <c r="Q35" s="27"/>
      <c r="R35" s="34"/>
      <c r="S35" s="27"/>
      <c r="T35" s="62"/>
    </row>
    <row r="36" spans="1:20" ht="13.5" customHeight="1">
      <c r="A36" s="11"/>
      <c r="B36" s="21"/>
      <c r="C36" s="21"/>
      <c r="D36" s="21"/>
      <c r="E36" s="27"/>
      <c r="F36" s="21"/>
      <c r="G36" s="34"/>
      <c r="H36" s="39"/>
      <c r="I36" s="34"/>
      <c r="J36" s="39"/>
      <c r="K36" s="34"/>
      <c r="L36" s="27"/>
      <c r="M36" s="21"/>
      <c r="N36" s="27"/>
      <c r="O36" s="34"/>
      <c r="P36" s="54"/>
      <c r="Q36" s="27"/>
      <c r="R36" s="34"/>
      <c r="S36" s="27"/>
      <c r="T36" s="62"/>
    </row>
    <row r="37" spans="1:20" ht="13.5" customHeight="1">
      <c r="A37" s="11"/>
      <c r="B37" s="21"/>
      <c r="C37" s="21"/>
      <c r="D37" s="21"/>
      <c r="E37" s="27"/>
      <c r="F37" s="21"/>
      <c r="G37" s="34"/>
      <c r="H37" s="39"/>
      <c r="I37" s="34"/>
      <c r="J37" s="39"/>
      <c r="K37" s="34"/>
      <c r="L37" s="27"/>
      <c r="M37" s="21"/>
      <c r="N37" s="27"/>
      <c r="O37" s="34"/>
      <c r="P37" s="54"/>
      <c r="Q37" s="27"/>
      <c r="R37" s="34"/>
      <c r="S37" s="27"/>
      <c r="T37" s="62"/>
    </row>
    <row r="38" spans="1:20" ht="13.5" customHeight="1">
      <c r="A38" s="11"/>
      <c r="B38" s="21"/>
      <c r="C38" s="21"/>
      <c r="D38" s="21"/>
      <c r="E38" s="27"/>
      <c r="F38" s="21"/>
      <c r="G38" s="34"/>
      <c r="H38" s="39"/>
      <c r="I38" s="34"/>
      <c r="J38" s="39"/>
      <c r="K38" s="34"/>
      <c r="L38" s="27"/>
      <c r="M38" s="21"/>
      <c r="N38" s="27"/>
      <c r="O38" s="34"/>
      <c r="P38" s="54"/>
      <c r="Q38" s="27"/>
      <c r="R38" s="34"/>
      <c r="S38" s="27"/>
      <c r="T38" s="62"/>
    </row>
    <row r="39" spans="1:20" ht="13.5" customHeight="1">
      <c r="A39" s="11"/>
      <c r="B39" s="21"/>
      <c r="C39" s="21"/>
      <c r="D39" s="21"/>
      <c r="E39" s="27"/>
      <c r="F39" s="21"/>
      <c r="G39" s="34"/>
      <c r="H39" s="39"/>
      <c r="I39" s="34"/>
      <c r="J39" s="39"/>
      <c r="K39" s="34"/>
      <c r="L39" s="27"/>
      <c r="M39" s="21"/>
      <c r="N39" s="27"/>
      <c r="O39" s="34"/>
      <c r="P39" s="54"/>
      <c r="Q39" s="27"/>
      <c r="R39" s="34"/>
      <c r="S39" s="27"/>
      <c r="T39" s="62"/>
    </row>
    <row r="40" spans="1:20" ht="13.5" customHeight="1">
      <c r="A40" s="11"/>
      <c r="B40" s="21"/>
      <c r="C40" s="21"/>
      <c r="D40" s="21"/>
      <c r="E40" s="27"/>
      <c r="F40" s="21"/>
      <c r="G40" s="34"/>
      <c r="H40" s="39"/>
      <c r="I40" s="34"/>
      <c r="J40" s="39"/>
      <c r="K40" s="34"/>
      <c r="L40" s="27"/>
      <c r="M40" s="21"/>
      <c r="N40" s="27"/>
      <c r="O40" s="34"/>
      <c r="P40" s="54"/>
      <c r="Q40" s="27"/>
      <c r="R40" s="34"/>
      <c r="S40" s="27"/>
      <c r="T40" s="62"/>
    </row>
    <row r="41" spans="1:20" ht="19.5" customHeight="1">
      <c r="A41" s="2"/>
      <c r="B41" s="2"/>
      <c r="C41" s="25"/>
      <c r="D41" s="25"/>
      <c r="E41" s="25"/>
      <c r="F41" s="25"/>
      <c r="G41" s="25"/>
      <c r="H41" s="25"/>
      <c r="I41" s="30"/>
      <c r="J41" s="2"/>
      <c r="K41" s="42"/>
      <c r="L41" s="44"/>
      <c r="M41" s="44"/>
      <c r="N41" s="44"/>
      <c r="O41" s="52"/>
      <c r="P41" s="55" t="s">
        <v>63</v>
      </c>
      <c r="Q41" s="56"/>
      <c r="R41" s="57"/>
      <c r="S41" s="57"/>
      <c r="T41" s="57"/>
    </row>
    <row r="42" spans="1:17" ht="19.5" customHeight="1">
      <c r="A42" s="12"/>
      <c r="B42" s="12"/>
      <c r="C42" s="12"/>
      <c r="D42" s="12"/>
      <c r="E42" s="28"/>
      <c r="F42" s="28"/>
      <c r="G42" s="35" t="s">
        <v>39</v>
      </c>
      <c r="H42" s="35"/>
      <c r="I42" s="36"/>
      <c r="J42" s="12"/>
      <c r="K42" s="43"/>
      <c r="L42" s="45"/>
      <c r="M42" s="45"/>
      <c r="N42" s="45"/>
      <c r="O42" s="43"/>
      <c r="P42" s="45"/>
      <c r="Q42" s="45"/>
    </row>
    <row r="43" spans="1:17" ht="19.5" customHeight="1">
      <c r="A43" s="13" t="s">
        <v>16</v>
      </c>
      <c r="B43" s="13"/>
      <c r="C43" s="13"/>
      <c r="D43" s="13" t="s">
        <v>29</v>
      </c>
      <c r="E43" s="13"/>
      <c r="F43" s="13"/>
      <c r="G43" s="36"/>
      <c r="H43" s="12"/>
      <c r="I43" s="13"/>
      <c r="J43" s="35"/>
      <c r="K43" s="13"/>
      <c r="L43" s="13" t="s">
        <v>50</v>
      </c>
      <c r="M43" s="13"/>
      <c r="N43" s="13"/>
      <c r="O43" s="12"/>
      <c r="P43" s="12"/>
      <c r="Q43" s="12"/>
    </row>
    <row r="44" spans="1:17" ht="19.5" customHeight="1">
      <c r="A44" s="13"/>
      <c r="B44" s="13"/>
      <c r="C44" s="13"/>
      <c r="D44" s="13"/>
      <c r="E44" s="13"/>
      <c r="F44" s="13"/>
      <c r="G44" s="35" t="s">
        <v>40</v>
      </c>
      <c r="H44" s="35"/>
      <c r="I44" s="13"/>
      <c r="J44" s="41"/>
      <c r="K44" s="13"/>
      <c r="L44" s="13"/>
      <c r="M44" s="13"/>
      <c r="N44" s="49"/>
      <c r="O44" s="43"/>
      <c r="P44" s="45"/>
      <c r="Q44" s="45"/>
    </row>
    <row r="45" spans="1:17" ht="19.5" customHeight="1">
      <c r="A45" s="13" t="s">
        <v>17</v>
      </c>
      <c r="B45" s="22" t="s">
        <v>23</v>
      </c>
      <c r="C45" s="22"/>
      <c r="D45" s="22"/>
      <c r="E45" s="22"/>
      <c r="F45" s="22"/>
      <c r="G45" s="37"/>
      <c r="H45" s="37"/>
      <c r="I45" s="37"/>
      <c r="J45" s="37"/>
      <c r="K45" s="13"/>
      <c r="L45" s="41"/>
      <c r="M45" s="13"/>
      <c r="N45" s="50"/>
      <c r="O45" s="49"/>
      <c r="P45" s="13"/>
      <c r="Q45" s="13"/>
    </row>
    <row r="46" spans="1:17" ht="19.5" customHeight="1">
      <c r="A46" s="13" t="s">
        <v>18</v>
      </c>
      <c r="B46" s="22" t="s">
        <v>24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9.5" customHeight="1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36"/>
      <c r="P47" s="12"/>
      <c r="Q47" s="45"/>
    </row>
  </sheetData>
  <mergeCells count="30">
    <mergeCell ref="N7:O7"/>
    <mergeCell ref="P1:T1"/>
    <mergeCell ref="I2:N2"/>
    <mergeCell ref="P2:T2"/>
    <mergeCell ref="A4:T4"/>
    <mergeCell ref="A5:T5"/>
    <mergeCell ref="B6:E6"/>
    <mergeCell ref="F6:P6"/>
    <mergeCell ref="Q6:T6"/>
    <mergeCell ref="B47:N4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Q8:R8"/>
    <mergeCell ref="G42:H42"/>
    <mergeCell ref="G44:H44"/>
    <mergeCell ref="B45:J45"/>
    <mergeCell ref="B46:Q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