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<sst xmlns="http://schemas.openxmlformats.org/spreadsheetml/2006/main" count="53">
  <si>
    <t>公開類</t>
  </si>
  <si>
    <t>半年報</t>
  </si>
  <si>
    <t xml:space="preserve">臺中市橋樑新建工程 </t>
  </si>
  <si>
    <t>工程名稱</t>
  </si>
  <si>
    <t xml:space="preserve"> 總計</t>
  </si>
  <si>
    <t>北屯區軍福十三路銜接東山路一段218巷6-7弄橋梁工程(第10期市地重劃聯外道路)</t>
  </si>
  <si>
    <t>霧峰區北坑二號橋改建工程
(非都計內)</t>
  </si>
  <si>
    <t>霧峰區民生橋改建工程
(非都計內)</t>
  </si>
  <si>
    <t>清水區清水車站人行跨站天橋工程
(非都計內)</t>
  </si>
  <si>
    <t>神岡區溪州地區跨越軟埤仔溪新建工程
(非都計內)</t>
  </si>
  <si>
    <t>填表</t>
  </si>
  <si>
    <t>資料來源：由本處土木工程科依據橋梁新建工程統計資料冊編製。</t>
  </si>
  <si>
    <t>填表說明︰本表編製1份，並依統計法規定永久保存，資料透過網際網路上傳至「臺中市公務統計行政管理系統」。</t>
  </si>
  <si>
    <t>半年終了次次月15日前編報</t>
  </si>
  <si>
    <t>實施概要
(如路段等)</t>
  </si>
  <si>
    <t>橋梁新建</t>
  </si>
  <si>
    <t>橋梁改建</t>
  </si>
  <si>
    <t>人行跨越橋</t>
  </si>
  <si>
    <t>人行橋</t>
  </si>
  <si>
    <t>預算
年度</t>
  </si>
  <si>
    <t>110
111</t>
  </si>
  <si>
    <t>109
112</t>
  </si>
  <si>
    <t>107
109
110</t>
  </si>
  <si>
    <t>工程費</t>
  </si>
  <si>
    <t>(千元)</t>
  </si>
  <si>
    <t>審核</t>
  </si>
  <si>
    <t>預定目標</t>
  </si>
  <si>
    <t>主橋</t>
  </si>
  <si>
    <t>長度</t>
  </si>
  <si>
    <t>(公尺)</t>
  </si>
  <si>
    <t>寬度</t>
  </si>
  <si>
    <t>總面積</t>
  </si>
  <si>
    <t>(平方公尺)</t>
  </si>
  <si>
    <t>中華民國  112  年  1 月至  6  月</t>
  </si>
  <si>
    <t>引橋引道</t>
  </si>
  <si>
    <t>-</t>
  </si>
  <si>
    <t>業務主管人員</t>
  </si>
  <si>
    <t>主辦統計人員</t>
  </si>
  <si>
    <t>實際完成</t>
  </si>
  <si>
    <t>機關首長</t>
  </si>
  <si>
    <t>人行道</t>
  </si>
  <si>
    <t>自行車道</t>
  </si>
  <si>
    <t>編製機關</t>
  </si>
  <si>
    <t>表　　號</t>
  </si>
  <si>
    <t>工期</t>
  </si>
  <si>
    <t>開工
年月</t>
  </si>
  <si>
    <t>臺中市政府建設局</t>
  </si>
  <si>
    <t>20535-01-08-2</t>
  </si>
  <si>
    <t>預定
完工
年月</t>
  </si>
  <si>
    <t>實際
完工
年月</t>
  </si>
  <si>
    <t>單位：千元、公尺、平方公尺</t>
  </si>
  <si>
    <t>驗收合格年月</t>
  </si>
  <si>
    <t>中華民國  112  年 7 月 15 日編製</t>
  </si>
</sst>
</file>

<file path=xl/styles.xml><?xml version="1.0" encoding="utf-8"?>
<styleSheet xmlns="http://schemas.openxmlformats.org/spreadsheetml/2006/main">
  <numFmts count="6">
    <numFmt formatCode="_(* #,##0_);_(* \(#,##0\);_(* &quot;-&quot;_);_(@_)" numFmtId="197"/>
    <numFmt formatCode="_(* #,##0.00_);_(* \(#,##0.00\);_(* &quot;-&quot;_);_(@_)" numFmtId="198"/>
    <numFmt formatCode="_(* #,##0.000_);_(* \(#,##0.000\);_(* &quot;-&quot;_);_(@_)" numFmtId="199"/>
    <numFmt formatCode="_(* #,##0.0_);_(* \(#,##0.0\);_(* &quot;-&quot;_);_(@_)" numFmtId="200"/>
    <numFmt formatCode="#,##0.00_);\(#,##0.00\)" numFmtId="201"/>
    <numFmt formatCode="_(* #,##0.0000_);_(* \(#,##0.0000\);_(* &quot;-&quot;_);_(@_)" numFmtId="202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Arial Narrow"/>
    </font>
    <font>
      <b val="false"/>
      <i val="false"/>
      <u val="none"/>
      <sz val="10"/>
      <color rgb="FF000000"/>
      <name val="Arial Narrow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0"/>
      <color rgb="FF000000"/>
      <name val="Arial Narrow"/>
    </font>
    <font>
      <b val="false"/>
      <i val="false"/>
      <u val="none"/>
      <sz val="9"/>
      <color rgb="FF000000"/>
      <name val="微軟正黑體"/>
    </font>
    <font>
      <b val="false"/>
      <i val="false"/>
      <u val="none"/>
      <sz val="9"/>
      <color rgb="FF000000"/>
      <name val="Arial Narrow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4" borderId="4" xfId="0" applyFont="true" applyBorder="true">
      <alignment horizontal="left" vertical="center" wrapText="true"/>
    </xf>
    <xf numFmtId="0" fontId="5" borderId="4" xfId="0" applyFont="true" applyBorder="true">
      <alignment horizontal="left" vertical="center" wrapText="true"/>
    </xf>
    <xf numFmtId="0" fontId="6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3" borderId="5" xfId="0" applyFont="true" applyBorder="true">
      <alignment vertical="center"/>
    </xf>
    <xf numFmtId="0" fontId="6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7" borderId="1" xfId="0" applyFont="true" applyBorder="true">
      <alignment horizontal="center" vertical="center"/>
    </xf>
    <xf numFmtId="0" fontId="8" borderId="1" xfId="0" applyFont="true" applyBorder="true">
      <alignment horizontal="center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center" vertical="center"/>
    </xf>
    <xf numFmtId="0" fontId="9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0" borderId="1" xfId="0" applyFont="true" applyBorder="true">
      <alignment horizontal="center" vertical="center"/>
    </xf>
    <xf numFmtId="197" fontId="7" borderId="1" xfId="0" applyNumberFormat="true" applyFont="true" applyBorder="true">
      <alignment vertical="center"/>
    </xf>
    <xf numFmtId="197" fontId="4" borderId="1" xfId="0" applyNumberFormat="true" applyFont="true" applyBorder="true">
      <alignment vertical="center"/>
    </xf>
    <xf numFmtId="0" fontId="1" borderId="0" xfId="0" applyFont="true">
      <alignment horizontal="center" vertical="center"/>
    </xf>
    <xf numFmtId="0" fontId="1" borderId="7" xfId="0" applyFont="true" applyBorder="true">
      <alignment horizontal="center" vertical="center"/>
    </xf>
    <xf numFmtId="0" fontId="10" borderId="8" xfId="0" applyFont="true" applyBorder="true">
      <alignment horizontal="center" vertical="center"/>
    </xf>
    <xf numFmtId="198" fontId="7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1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3" xfId="0" applyFont="true" applyBorder="true">
      <alignment horizontal="center" vertical="center"/>
    </xf>
    <xf numFmtId="199" fontId="4" borderId="1" xfId="0" applyNumberFormat="true" applyFont="true" applyBorder="true">
      <alignment vertical="center"/>
    </xf>
    <xf numFmtId="199" fontId="4" borderId="1" xfId="0" applyNumberFormat="true" applyFont="true" applyBorder="true">
      <alignment horizontal="right" vertical="center"/>
    </xf>
    <xf numFmtId="200" fontId="4" borderId="1" xfId="0" applyNumberFormat="true" applyFont="true" applyBorder="true">
      <alignment horizontal="right" vertical="center"/>
    </xf>
    <xf numFmtId="201" fontId="4" borderId="1" xfId="0" applyNumberFormat="true" applyFont="true" applyBorder="true">
      <alignment horizontal="right" vertical="center"/>
    </xf>
    <xf numFmtId="0" fontId="10" borderId="2" xfId="0" applyFont="true" applyBorder="true">
      <alignment horizontal="right" vertical="center"/>
    </xf>
    <xf numFmtId="0" fontId="10" borderId="3" xfId="0" applyFont="true" applyBorder="true">
      <alignment horizontal="right" vertical="center" wrapText="true"/>
    </xf>
    <xf numFmtId="0" fontId="10" borderId="2" xfId="0" applyFont="true" applyBorder="true">
      <alignment horizontal="right" vertical="top"/>
    </xf>
    <xf numFmtId="0" fontId="1" borderId="0" xfId="0" applyFont="true">
      <alignment horizontal="right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4" borderId="11" xfId="0" applyFont="true" applyBorder="true">
      <alignment horizontal="center" vertical="center"/>
    </xf>
    <xf numFmtId="0" fontId="4" borderId="8" xfId="0" applyFont="true" applyBorder="true">
      <alignment horizontal="center" vertical="center"/>
    </xf>
    <xf numFmtId="0" fontId="4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4" borderId="9" xfId="0" applyFont="true" applyBorder="true">
      <alignment vertical="center"/>
    </xf>
    <xf numFmtId="0" fontId="4" borderId="10" xfId="0" applyFont="true" applyBorder="true">
      <alignment vertical="center"/>
    </xf>
    <xf numFmtId="202" fontId="4" borderId="1" xfId="0" applyNumberFormat="true" applyFont="true" applyBorder="true">
      <alignment vertical="center"/>
    </xf>
    <xf numFmtId="0" fontId="11" borderId="1" xfId="0" applyFont="true" applyBorder="true">
      <alignment horizontal="center" vertical="center" wrapText="true"/>
    </xf>
    <xf numFmtId="2" fontId="7" borderId="1" xfId="0" applyNumberFormat="true" applyFont="true" applyBorder="true">
      <alignment horizontal="center" vertical="center"/>
    </xf>
    <xf numFmtId="2" fontId="4" borderId="1" xfId="0" applyNumberFormat="true" applyFont="true" applyBorder="true">
      <alignment horizontal="center" vertical="center"/>
    </xf>
    <xf numFmtId="49" fontId="4" borderId="1" xfId="0" applyNumberFormat="true" applyFont="true" applyBorder="true">
      <alignment horizontal="center" vertical="center"/>
    </xf>
    <xf numFmtId="0" fontId="12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0" fontId="11" borderId="12" xfId="0" applyFont="true" applyBorder="true">
      <alignment horizontal="center" vertical="center" wrapText="true"/>
    </xf>
    <xf numFmtId="2" fontId="7" borderId="12" xfId="0" applyNumberFormat="true" applyFont="true" applyBorder="true">
      <alignment horizontal="center" vertical="center"/>
    </xf>
    <xf numFmtId="2" fontId="4" borderId="12" xfId="0" applyNumberFormat="true" applyFont="true" applyBorder="true">
      <alignment horizontal="center" vertical="center"/>
    </xf>
    <xf numFmtId="0" fontId="5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S14" sqref="S11:S14"/>
    </sheetView>
  </sheetViews>
  <sheetFormatPr customHeight="false" defaultColWidth="9.28125" defaultRowHeight="15"/>
  <cols>
    <col min="1" max="1" bestFit="false" customWidth="true" width="13.640625" hidden="false" outlineLevel="0"/>
    <col min="2" max="2" bestFit="false" customWidth="true" width="9.3515625" hidden="false" outlineLevel="0"/>
    <col min="3" max="3" bestFit="false" customWidth="true" width="5.2109375" hidden="false" outlineLevel="0"/>
    <col min="4" max="4" bestFit="false" customWidth="true" width="11.78125" hidden="false" outlineLevel="0"/>
    <col min="5" max="5" bestFit="false" customWidth="true" width="8.78125" hidden="false" outlineLevel="0"/>
    <col min="6" max="6" bestFit="false" customWidth="true" width="6.4921875" hidden="false" outlineLevel="0"/>
    <col min="7" max="7" bestFit="false" customWidth="true" width="9.3515625" hidden="false" outlineLevel="0"/>
    <col min="8" max="8" bestFit="false" customWidth="true" width="9.640625" hidden="false" outlineLevel="0"/>
    <col min="9" max="9" bestFit="false" customWidth="true" width="6.640625" hidden="false" outlineLevel="0"/>
    <col min="10" max="10" bestFit="false" customWidth="true" width="10.2109375" hidden="false" outlineLevel="0"/>
    <col min="11" max="11" bestFit="false" customWidth="true" width="8.2109375" hidden="false" outlineLevel="0"/>
    <col min="12" max="12" bestFit="false" customWidth="true" width="6.3515625" hidden="false" outlineLevel="0"/>
    <col min="13" max="13" bestFit="false" customWidth="true" width="9.78125" hidden="false" outlineLevel="0"/>
    <col min="14" max="14" bestFit="false" customWidth="true" width="8.2109375" hidden="false" outlineLevel="0"/>
    <col min="15" max="15" bestFit="false" customWidth="true" width="7.3515625" hidden="false" outlineLevel="0"/>
    <col min="16" max="16" bestFit="false" customWidth="true" width="10.640625" hidden="false" outlineLevel="0"/>
    <col min="17" max="17" bestFit="false" customWidth="true" width="6.640625" hidden="false" outlineLevel="0"/>
    <col min="18" max="18" bestFit="false" customWidth="true" width="5.640625" hidden="false" outlineLevel="0"/>
    <col min="19" max="19" bestFit="false" customWidth="true" width="7.640625" hidden="false" outlineLevel="0"/>
    <col min="20" max="20" bestFit="false" customWidth="true" width="6.2109375" hidden="false" outlineLevel="0"/>
    <col min="21" max="21" bestFit="false" customWidth="true" width="6.640625" hidden="false" outlineLevel="0"/>
    <col min="22" max="22" bestFit="false" customWidth="true" width="7.640625" hidden="false" outlineLevel="0"/>
    <col min="23" max="24" bestFit="false" customWidth="true" width="6.2109375" hidden="false" outlineLevel="0"/>
    <col min="25" max="25" bestFit="false" customWidth="true" width="6.78125" hidden="false" outlineLevel="0"/>
    <col min="26" max="26" bestFit="false" customWidth="true" width="7.4921875" hidden="false" outlineLevel="0"/>
    <col min="27" max="50" bestFit="false" customWidth="true" width="9.2109375" hidden="false" outlineLevel="0"/>
  </cols>
  <sheetData>
    <row r="1" ht="23.25" customHeight="true">
      <c r="A1" s="1" t="s">
        <v>0</v>
      </c>
      <c r="B1" s="1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46"/>
      <c r="R1" s="48"/>
      <c r="S1" s="51"/>
      <c r="T1" s="11"/>
      <c r="U1" s="53"/>
      <c r="V1" s="1" t="s">
        <v>42</v>
      </c>
      <c r="W1" s="22"/>
      <c r="X1" s="1" t="s">
        <v>46</v>
      </c>
      <c r="Y1" s="22"/>
      <c r="Z1" s="25"/>
      <c r="AA1" s="13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3.25" customHeight="true">
      <c r="A2" s="1" t="s">
        <v>1</v>
      </c>
      <c r="B2" s="14" t="s">
        <v>13</v>
      </c>
      <c r="C2" s="20"/>
      <c r="D2" s="24"/>
      <c r="E2" s="20"/>
      <c r="F2" s="20"/>
      <c r="G2" s="20"/>
      <c r="H2" s="20"/>
      <c r="I2" s="20"/>
      <c r="J2" s="43"/>
      <c r="K2" s="43"/>
      <c r="L2" s="43"/>
      <c r="M2" s="43"/>
      <c r="N2" s="43"/>
      <c r="O2" s="43"/>
      <c r="P2" s="43"/>
      <c r="Q2" s="47"/>
      <c r="R2" s="49"/>
      <c r="S2" s="52"/>
      <c r="T2" s="3"/>
      <c r="U2" s="54"/>
      <c r="V2" s="1" t="s">
        <v>43</v>
      </c>
      <c r="W2" s="22"/>
      <c r="X2" s="59" t="s">
        <v>47</v>
      </c>
      <c r="Y2" s="59"/>
      <c r="Z2" s="59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24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9.5" customHeight="true">
      <c r="A4" s="3"/>
      <c r="B4" s="3"/>
      <c r="C4" s="3"/>
      <c r="D4" s="3"/>
      <c r="E4" s="3"/>
      <c r="F4" s="3"/>
      <c r="G4" s="3"/>
      <c r="H4" s="37" t="s">
        <v>33</v>
      </c>
      <c r="I4" s="37"/>
      <c r="J4" s="37"/>
      <c r="K4" s="37"/>
      <c r="L4" s="3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61" t="s">
        <v>50</v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2.5" customHeight="true">
      <c r="A5" s="4" t="s">
        <v>3</v>
      </c>
      <c r="B5" s="15" t="s">
        <v>14</v>
      </c>
      <c r="C5" s="15" t="s">
        <v>19</v>
      </c>
      <c r="D5" s="1" t="s">
        <v>23</v>
      </c>
      <c r="E5" s="1" t="s">
        <v>26</v>
      </c>
      <c r="F5" s="25"/>
      <c r="G5" s="25"/>
      <c r="H5" s="34"/>
      <c r="I5" s="34"/>
      <c r="J5" s="34"/>
      <c r="K5" s="1" t="s">
        <v>38</v>
      </c>
      <c r="L5" s="25"/>
      <c r="M5" s="25"/>
      <c r="N5" s="34"/>
      <c r="O5" s="34"/>
      <c r="P5" s="34"/>
      <c r="Q5" s="15" t="s">
        <v>40</v>
      </c>
      <c r="R5" s="15"/>
      <c r="S5" s="15"/>
      <c r="T5" s="15" t="s">
        <v>41</v>
      </c>
      <c r="U5" s="15"/>
      <c r="V5" s="15"/>
      <c r="W5" s="15" t="s">
        <v>44</v>
      </c>
      <c r="X5" s="60"/>
      <c r="Y5" s="60"/>
      <c r="Z5" s="60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2.5" customHeight="true">
      <c r="A6" s="4"/>
      <c r="B6" s="15"/>
      <c r="C6" s="15"/>
      <c r="D6" s="1"/>
      <c r="E6" s="1" t="s">
        <v>27</v>
      </c>
      <c r="F6" s="34"/>
      <c r="G6" s="34"/>
      <c r="H6" s="1" t="s">
        <v>34</v>
      </c>
      <c r="I6" s="34"/>
      <c r="J6" s="34"/>
      <c r="K6" s="1" t="s">
        <v>27</v>
      </c>
      <c r="L6" s="34"/>
      <c r="M6" s="34"/>
      <c r="N6" s="1" t="s">
        <v>34</v>
      </c>
      <c r="O6" s="34"/>
      <c r="P6" s="34"/>
      <c r="Q6" s="15"/>
      <c r="R6" s="15"/>
      <c r="S6" s="15"/>
      <c r="T6" s="15"/>
      <c r="U6" s="15"/>
      <c r="V6" s="15"/>
      <c r="W6" s="15" t="s">
        <v>45</v>
      </c>
      <c r="X6" s="15" t="s">
        <v>48</v>
      </c>
      <c r="Y6" s="15" t="s">
        <v>49</v>
      </c>
      <c r="Z6" s="62" t="s">
        <v>51</v>
      </c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22.5" customHeight="true">
      <c r="A7" s="5"/>
      <c r="B7" s="16"/>
      <c r="C7" s="16"/>
      <c r="D7" s="25"/>
      <c r="E7" s="30" t="s">
        <v>28</v>
      </c>
      <c r="F7" s="30" t="s">
        <v>30</v>
      </c>
      <c r="G7" s="30" t="s">
        <v>31</v>
      </c>
      <c r="H7" s="30" t="s">
        <v>28</v>
      </c>
      <c r="I7" s="30" t="s">
        <v>30</v>
      </c>
      <c r="J7" s="30" t="s">
        <v>31</v>
      </c>
      <c r="K7" s="30" t="s">
        <v>28</v>
      </c>
      <c r="L7" s="30" t="s">
        <v>30</v>
      </c>
      <c r="M7" s="30" t="s">
        <v>31</v>
      </c>
      <c r="N7" s="30" t="s">
        <v>28</v>
      </c>
      <c r="O7" s="30" t="s">
        <v>30</v>
      </c>
      <c r="P7" s="30" t="s">
        <v>31</v>
      </c>
      <c r="Q7" s="30" t="s">
        <v>28</v>
      </c>
      <c r="R7" s="30" t="s">
        <v>30</v>
      </c>
      <c r="S7" s="30" t="s">
        <v>31</v>
      </c>
      <c r="T7" s="30" t="s">
        <v>28</v>
      </c>
      <c r="U7" s="30" t="s">
        <v>30</v>
      </c>
      <c r="V7" s="30" t="s">
        <v>31</v>
      </c>
      <c r="W7" s="56"/>
      <c r="X7" s="56"/>
      <c r="Y7" s="56"/>
      <c r="Z7" s="63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1" customHeight="true">
      <c r="A8" s="5"/>
      <c r="B8" s="16"/>
      <c r="C8" s="21"/>
      <c r="D8" s="26" t="s">
        <v>24</v>
      </c>
      <c r="E8" s="31" t="s">
        <v>29</v>
      </c>
      <c r="F8" s="31" t="s">
        <v>29</v>
      </c>
      <c r="G8" s="31" t="s">
        <v>32</v>
      </c>
      <c r="H8" s="31" t="s">
        <v>29</v>
      </c>
      <c r="I8" s="31" t="s">
        <v>29</v>
      </c>
      <c r="J8" s="31" t="s">
        <v>32</v>
      </c>
      <c r="K8" s="31" t="s">
        <v>29</v>
      </c>
      <c r="L8" s="31" t="s">
        <v>29</v>
      </c>
      <c r="M8" s="31" t="s">
        <v>32</v>
      </c>
      <c r="N8" s="31" t="s">
        <v>29</v>
      </c>
      <c r="O8" s="31" t="s">
        <v>29</v>
      </c>
      <c r="P8" s="31" t="s">
        <v>32</v>
      </c>
      <c r="Q8" s="31" t="s">
        <v>29</v>
      </c>
      <c r="R8" s="31" t="s">
        <v>29</v>
      </c>
      <c r="S8" s="31" t="s">
        <v>32</v>
      </c>
      <c r="T8" s="31" t="s">
        <v>29</v>
      </c>
      <c r="U8" s="31" t="s">
        <v>29</v>
      </c>
      <c r="V8" s="31" t="s">
        <v>32</v>
      </c>
      <c r="W8" s="56"/>
      <c r="X8" s="56"/>
      <c r="Y8" s="56"/>
      <c r="Z8" s="63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1" customHeight="true">
      <c r="A9" s="6" t="s">
        <v>4</v>
      </c>
      <c r="B9" s="17"/>
      <c r="C9" s="17"/>
      <c r="D9" s="27" t="n">
        <v>144678</v>
      </c>
      <c r="E9" s="32" t="n">
        <f>SUM(E10:E14)</f>
        <v>150.5</v>
      </c>
      <c r="F9" s="32"/>
      <c r="G9" s="32" t="n">
        <f>SUM(G10:G14)</f>
        <v>867.8</v>
      </c>
      <c r="H9" s="32" t="n">
        <f>SUM(H10:H14)</f>
        <v>113.89</v>
      </c>
      <c r="I9" s="32"/>
      <c r="J9" s="32" t="n">
        <f>SUM(J10:J14)</f>
        <v>690.848</v>
      </c>
      <c r="K9" s="32" t="n">
        <f>SUM(K10:K14)</f>
        <v>150.6</v>
      </c>
      <c r="L9" s="32"/>
      <c r="M9" s="32" t="n">
        <f>SUM(M10:M14)</f>
        <v>900.8</v>
      </c>
      <c r="N9" s="32" t="n">
        <f>SUM(N10:N14)</f>
        <v>118.89</v>
      </c>
      <c r="O9" s="32"/>
      <c r="P9" s="32" t="n">
        <f>SUM(P10:P14)</f>
        <v>730.848</v>
      </c>
      <c r="Q9" s="32" t="n">
        <f>SUM(Q10:Q14)</f>
        <v>139.89</v>
      </c>
      <c r="R9" s="32"/>
      <c r="S9" s="32" t="n">
        <f>SUM(S10:S14)</f>
        <v>410.848</v>
      </c>
      <c r="T9" s="32" t="n">
        <f>SUM(T13:T13)</f>
        <v>0</v>
      </c>
      <c r="U9" s="32" t="n">
        <f>SUM(U13:U13)</f>
        <v>0</v>
      </c>
      <c r="V9" s="32" t="n">
        <f>SUM(V13:V13)</f>
        <v>0</v>
      </c>
      <c r="W9" s="57"/>
      <c r="X9" s="57"/>
      <c r="Y9" s="57"/>
      <c r="Z9" s="64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108" customHeight="true">
      <c r="A10" s="7" t="s">
        <v>5</v>
      </c>
      <c r="B10" s="18" t="s">
        <v>15</v>
      </c>
      <c r="C10" s="22" t="n">
        <v>110</v>
      </c>
      <c r="D10" s="28" t="n">
        <f>10541875/1000</f>
        <v>10541.875</v>
      </c>
      <c r="E10" s="33" t="n">
        <v>11.5</v>
      </c>
      <c r="F10" s="33" t="n">
        <v>12</v>
      </c>
      <c r="G10" s="33" t="n">
        <f>E10*F10</f>
        <v>138</v>
      </c>
      <c r="H10" s="38" t="n">
        <v>0</v>
      </c>
      <c r="I10" s="40" t="n">
        <v>0</v>
      </c>
      <c r="J10" s="38" t="n">
        <v>0</v>
      </c>
      <c r="K10" s="33" t="n">
        <v>11.5</v>
      </c>
      <c r="L10" s="33" t="n">
        <v>12</v>
      </c>
      <c r="M10" s="33" t="n">
        <f>K10*L10</f>
        <v>138</v>
      </c>
      <c r="N10" s="33" t="n">
        <v>0</v>
      </c>
      <c r="O10" s="33" t="n">
        <v>0</v>
      </c>
      <c r="P10" s="32" t="n">
        <v>0</v>
      </c>
      <c r="Q10" s="33" t="n">
        <v>23</v>
      </c>
      <c r="R10" s="33" t="n">
        <v>2</v>
      </c>
      <c r="S10" s="33" t="n">
        <f>Q10*R10</f>
        <v>46</v>
      </c>
      <c r="T10" s="33" t="n">
        <v>0</v>
      </c>
      <c r="U10" s="55" t="n">
        <v>0</v>
      </c>
      <c r="V10" s="38" t="n">
        <v>0</v>
      </c>
      <c r="W10" s="58" t="n">
        <v>111.03</v>
      </c>
      <c r="X10" s="58" t="n">
        <v>112.03</v>
      </c>
      <c r="Y10" s="58" t="n">
        <v>112.03</v>
      </c>
      <c r="Z10" s="65" t="n">
        <v>112.04</v>
      </c>
      <c r="AA10" s="66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96" customHeight="true">
      <c r="A11" s="8" t="s">
        <v>6</v>
      </c>
      <c r="B11" s="18" t="s">
        <v>16</v>
      </c>
      <c r="C11" s="23" t="s">
        <v>20</v>
      </c>
      <c r="D11" s="28" t="n">
        <f>27097530/1000</f>
        <v>27097.53</v>
      </c>
      <c r="E11" s="33" t="n">
        <v>24</v>
      </c>
      <c r="F11" s="33" t="n">
        <v>8</v>
      </c>
      <c r="G11" s="33" t="n">
        <f>E11*F11</f>
        <v>192</v>
      </c>
      <c r="H11" s="33" t="n">
        <v>32</v>
      </c>
      <c r="I11" s="41" t="n">
        <v>8</v>
      </c>
      <c r="J11" s="33" t="n">
        <f>H11*I11</f>
        <v>256</v>
      </c>
      <c r="K11" s="33" t="n">
        <v>24</v>
      </c>
      <c r="L11" s="33" t="n">
        <v>8</v>
      </c>
      <c r="M11" s="33" t="n">
        <f>K11*L11</f>
        <v>192</v>
      </c>
      <c r="N11" s="33" t="n">
        <v>32</v>
      </c>
      <c r="O11" s="35" t="n">
        <v>8</v>
      </c>
      <c r="P11" s="33" t="n">
        <f>N11*O11</f>
        <v>256</v>
      </c>
      <c r="Q11" s="33" t="n">
        <v>0</v>
      </c>
      <c r="R11" s="33" t="n">
        <v>0</v>
      </c>
      <c r="S11" s="33" t="n">
        <v>0</v>
      </c>
      <c r="T11" s="33" t="n">
        <v>0</v>
      </c>
      <c r="U11" s="33" t="n">
        <v>0</v>
      </c>
      <c r="V11" s="38" t="n">
        <v>0</v>
      </c>
      <c r="W11" s="58" t="n">
        <v>111.02</v>
      </c>
      <c r="X11" s="58" t="n">
        <v>112.03</v>
      </c>
      <c r="Y11" s="58" t="n">
        <v>112.03</v>
      </c>
      <c r="Z11" s="65" t="n">
        <v>112.05</v>
      </c>
      <c r="AA11" s="66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73.5" customHeight="true">
      <c r="A12" s="8" t="s">
        <v>7</v>
      </c>
      <c r="B12" s="18" t="s">
        <v>16</v>
      </c>
      <c r="C12" s="23" t="s">
        <v>21</v>
      </c>
      <c r="D12" s="28" t="n">
        <f>31066639/1000</f>
        <v>31066.639</v>
      </c>
      <c r="E12" s="33" t="n">
        <v>44</v>
      </c>
      <c r="F12" s="33" t="n">
        <v>8</v>
      </c>
      <c r="G12" s="33" t="n">
        <f>E12*F12</f>
        <v>352</v>
      </c>
      <c r="H12" s="33" t="n">
        <v>36</v>
      </c>
      <c r="I12" s="35" t="n">
        <v>8</v>
      </c>
      <c r="J12" s="33" t="n">
        <f>H12*I12</f>
        <v>288</v>
      </c>
      <c r="K12" s="33" t="n">
        <v>44.1</v>
      </c>
      <c r="L12" s="33" t="n">
        <v>8</v>
      </c>
      <c r="M12" s="33" t="n">
        <f>K12*L12</f>
        <v>352.8</v>
      </c>
      <c r="N12" s="33" t="n">
        <v>41</v>
      </c>
      <c r="O12" s="35" t="n">
        <v>8</v>
      </c>
      <c r="P12" s="33" t="n">
        <f>N12*O12</f>
        <v>328</v>
      </c>
      <c r="Q12" s="33" t="n">
        <v>0</v>
      </c>
      <c r="R12" s="33" t="n">
        <v>0</v>
      </c>
      <c r="S12" s="33" t="n">
        <v>0</v>
      </c>
      <c r="T12" s="33" t="n">
        <v>0</v>
      </c>
      <c r="U12" s="38" t="n">
        <v>0</v>
      </c>
      <c r="V12" s="38" t="n">
        <v>0</v>
      </c>
      <c r="W12" s="58" t="n">
        <v>110.12</v>
      </c>
      <c r="X12" s="58" t="n">
        <v>111.12</v>
      </c>
      <c r="Y12" s="58" t="n">
        <v>112.03</v>
      </c>
      <c r="Z12" s="65" t="n">
        <v>112.04</v>
      </c>
      <c r="AA12" s="66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78.75" customHeight="true">
      <c r="A13" s="8" t="s">
        <v>8</v>
      </c>
      <c r="B13" s="18" t="s">
        <v>17</v>
      </c>
      <c r="C13" s="23" t="s">
        <v>22</v>
      </c>
      <c r="D13" s="28" t="n">
        <f>69658062/1000</f>
        <v>69658.062</v>
      </c>
      <c r="E13" s="33" t="n">
        <v>46</v>
      </c>
      <c r="F13" s="35" t="n">
        <v>2.3</v>
      </c>
      <c r="G13" s="33" t="n">
        <f>E13*F13</f>
        <v>105.8</v>
      </c>
      <c r="H13" s="39" t="s">
        <v>35</v>
      </c>
      <c r="I13" s="39" t="s">
        <v>35</v>
      </c>
      <c r="J13" s="39" t="s">
        <v>35</v>
      </c>
      <c r="K13" s="35" t="n">
        <v>46</v>
      </c>
      <c r="L13" s="35" t="n">
        <v>3</v>
      </c>
      <c r="M13" s="33" t="n">
        <f>K13*L13</f>
        <v>138</v>
      </c>
      <c r="N13" s="39" t="s">
        <v>35</v>
      </c>
      <c r="O13" s="39" t="s">
        <v>35</v>
      </c>
      <c r="P13" s="39" t="s">
        <v>35</v>
      </c>
      <c r="Q13" s="35" t="n">
        <v>46</v>
      </c>
      <c r="R13" s="33" t="n">
        <v>3</v>
      </c>
      <c r="S13" s="33" t="n">
        <f>Q13*R13</f>
        <v>138</v>
      </c>
      <c r="T13" s="38" t="n">
        <v>0</v>
      </c>
      <c r="U13" s="38" t="n">
        <v>0</v>
      </c>
      <c r="V13" s="38" t="n">
        <v>0</v>
      </c>
      <c r="W13" s="58" t="n">
        <v>111.02</v>
      </c>
      <c r="X13" s="58" t="n">
        <v>112.03</v>
      </c>
      <c r="Y13" s="58" t="n">
        <v>112.03</v>
      </c>
      <c r="Z13" s="65" t="n">
        <v>112.06</v>
      </c>
      <c r="AA13" s="66"/>
      <c r="AB13" s="66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102.75" customHeight="true">
      <c r="A14" s="8" t="s">
        <v>9</v>
      </c>
      <c r="B14" s="18" t="s">
        <v>18</v>
      </c>
      <c r="C14" s="23" t="n">
        <v>110</v>
      </c>
      <c r="D14" s="28" t="n">
        <f>6313049/1000</f>
        <v>6313.049</v>
      </c>
      <c r="E14" s="33" t="n">
        <v>25</v>
      </c>
      <c r="F14" s="35" t="n">
        <v>3.2</v>
      </c>
      <c r="G14" s="33" t="n">
        <f>E14*F14</f>
        <v>80</v>
      </c>
      <c r="H14" s="35" t="n">
        <v>45.89</v>
      </c>
      <c r="I14" s="35" t="n">
        <v>3.2</v>
      </c>
      <c r="J14" s="33" t="n">
        <f>H14*I14</f>
        <v>146.848</v>
      </c>
      <c r="K14" s="33" t="n">
        <v>25</v>
      </c>
      <c r="L14" s="35" t="n">
        <v>3.2</v>
      </c>
      <c r="M14" s="33" t="n">
        <f>K14*L14</f>
        <v>80</v>
      </c>
      <c r="N14" s="35" t="n">
        <v>45.89</v>
      </c>
      <c r="O14" s="35" t="n">
        <v>3.2</v>
      </c>
      <c r="P14" s="33" t="n">
        <f>N14*O14</f>
        <v>146.848</v>
      </c>
      <c r="Q14" s="35" t="n">
        <v>70.89</v>
      </c>
      <c r="R14" s="33" t="n">
        <v>3.2</v>
      </c>
      <c r="S14" s="33" t="n">
        <f>Q14*R14</f>
        <v>226.848</v>
      </c>
      <c r="T14" s="35" t="n">
        <v>0</v>
      </c>
      <c r="U14" s="33" t="n">
        <v>0</v>
      </c>
      <c r="V14" s="33" t="n">
        <v>0</v>
      </c>
      <c r="W14" s="58" t="n">
        <v>111.04</v>
      </c>
      <c r="X14" s="58" t="n">
        <v>111.1</v>
      </c>
      <c r="Y14" s="58" t="n">
        <v>111.1</v>
      </c>
      <c r="Z14" s="65" t="n">
        <v>112.01</v>
      </c>
      <c r="AA14" s="66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16.2" customHeight="true">
      <c r="A15" s="9"/>
      <c r="B15" s="9"/>
      <c r="C15" s="9"/>
      <c r="D15" s="9"/>
      <c r="E15" s="9"/>
      <c r="F15" s="9"/>
      <c r="G15" s="9"/>
      <c r="H15" s="9"/>
      <c r="I15" s="42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 t="s">
        <v>52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7" customHeight="true">
      <c r="A16" s="10" t="s">
        <v>10</v>
      </c>
      <c r="B16" s="12"/>
      <c r="C16" s="19"/>
      <c r="D16" s="29" t="s">
        <v>25</v>
      </c>
      <c r="E16" s="12"/>
      <c r="F16" s="11"/>
      <c r="G16" s="12"/>
      <c r="H16" s="12"/>
      <c r="I16" s="11"/>
      <c r="J16" s="11" t="s">
        <v>36</v>
      </c>
      <c r="K16" s="12"/>
      <c r="L16" s="12"/>
      <c r="M16" s="12"/>
      <c r="N16" s="12"/>
      <c r="O16" s="12"/>
      <c r="P16" s="45" t="s">
        <v>39</v>
      </c>
      <c r="Q16" s="10"/>
      <c r="R16" s="50"/>
      <c r="S16" s="12"/>
      <c r="T16" s="10"/>
      <c r="U16" s="50"/>
      <c r="V16" s="12"/>
      <c r="W16" s="10"/>
      <c r="X16" s="50"/>
      <c r="Y16" s="50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7" customHeight="true">
      <c r="A17" s="11"/>
      <c r="B17" s="12"/>
      <c r="C17" s="12"/>
      <c r="D17" s="12"/>
      <c r="E17" s="12"/>
      <c r="F17" s="11"/>
      <c r="G17" s="12"/>
      <c r="H17" s="12"/>
      <c r="I17" s="11"/>
      <c r="J17" s="11" t="s">
        <v>37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18" customHeight="true">
      <c r="A18" s="12"/>
      <c r="B18" s="12"/>
      <c r="C18" s="12"/>
      <c r="D18" s="12"/>
      <c r="E18" s="12"/>
      <c r="F18" s="36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18" customHeight="true">
      <c r="A19" s="10" t="s">
        <v>11</v>
      </c>
      <c r="B19" s="19"/>
      <c r="C19" s="19"/>
      <c r="D19" s="12"/>
      <c r="E19" s="12"/>
      <c r="F19" s="36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18" customHeight="true">
      <c r="A20" s="10" t="s">
        <v>12</v>
      </c>
      <c r="B20" s="19"/>
      <c r="C20" s="19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18" customHeight="true">
      <c r="A21" s="10"/>
      <c r="B21" s="19"/>
      <c r="C21" s="19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18" customHeight="true">
      <c r="A22" s="10"/>
      <c r="B22" s="12"/>
      <c r="C22" s="12"/>
      <c r="D22" s="12"/>
      <c r="E22" s="12"/>
      <c r="F22" s="12"/>
      <c r="G22" s="19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X1:Z1"/>
    <mergeCell ref="X2:Z2"/>
    <mergeCell ref="T5:V6"/>
    <mergeCell ref="Y6:Y8"/>
    <mergeCell ref="Q1:R1"/>
    <mergeCell ref="Q2:R2"/>
    <mergeCell ref="Q5:S6"/>
    <mergeCell ref="V1:W1"/>
    <mergeCell ref="V2:W2"/>
    <mergeCell ref="W6:W8"/>
    <mergeCell ref="D5:D7"/>
    <mergeCell ref="J2:P2"/>
    <mergeCell ref="A3:Z3"/>
    <mergeCell ref="Z6:Z8"/>
    <mergeCell ref="B5:B8"/>
    <mergeCell ref="A5:A8"/>
    <mergeCell ref="W5:Z5"/>
    <mergeCell ref="C5:C7"/>
    <mergeCell ref="E5:J5"/>
    <mergeCell ref="E6:G6"/>
    <mergeCell ref="H4:L4"/>
    <mergeCell ref="X6:X8"/>
    <mergeCell ref="K5:P5"/>
    <mergeCell ref="K6:M6"/>
    <mergeCell ref="N6:P6"/>
    <mergeCell ref="H6:J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