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bookViews>
    <workbookView xWindow="65416" yWindow="65416" windowWidth="29040" windowHeight="15840" activeTab="0"/>
  </bookViews>
  <sheets>
    <sheet name="表" sheetId="1" r:id="rId1"/>
  </sheets>
  <definedNames/>
  <calcPr calcId="191029"/>
</workbook>
</file>

<file path=xl/sharedStrings.xml><?xml version="1.0" encoding="utf-8"?>
<sst xmlns="http://schemas.openxmlformats.org/spreadsheetml/2006/main" count="67" uniqueCount="44">
  <si>
    <t>公開類</t>
  </si>
  <si>
    <t>半年報</t>
  </si>
  <si>
    <t xml:space="preserve">臺中市道路拓寬工程 </t>
  </si>
  <si>
    <t>工程名稱</t>
  </si>
  <si>
    <t xml:space="preserve"> 總計</t>
  </si>
  <si>
    <t>北屯區文昌東十一街道路拓寬工程</t>
  </si>
  <si>
    <t>霧峰區中正路豐營巷拓寬工程(豐營巷88號前過版橋處至7號前避車道)</t>
  </si>
  <si>
    <t>龍井區都會南街道路拓寬工程</t>
  </si>
  <si>
    <t>沙鹿區中清路六段451巷道路拓寬工程</t>
  </si>
  <si>
    <t>填表</t>
  </si>
  <si>
    <t>資料來源：由本局土木工程管理科依據本局土木工程管理科及新工處土木工程科之道路拓寬工程統計資料冊彙編。</t>
  </si>
  <si>
    <t>填表說明：本表編製1份，並依統計法規定永久保存，資料透過網際網路上傳至「臺中市公務統計行政管理系統」。</t>
  </si>
  <si>
    <t>半年終了2個月內編報</t>
  </si>
  <si>
    <t>實施概要(施作路段起訖點或施工內容)</t>
  </si>
  <si>
    <t>道路拓寬</t>
  </si>
  <si>
    <t>審核</t>
  </si>
  <si>
    <t>預算年度</t>
  </si>
  <si>
    <t>工程費</t>
  </si>
  <si>
    <t>(千元)</t>
  </si>
  <si>
    <t>預定目標</t>
  </si>
  <si>
    <t>長度</t>
  </si>
  <si>
    <t>(公尺)</t>
  </si>
  <si>
    <t>業務主管人員</t>
  </si>
  <si>
    <t>主辦統計人員</t>
  </si>
  <si>
    <t>寬度</t>
  </si>
  <si>
    <t>總面積</t>
  </si>
  <si>
    <t>(平方公尺)</t>
  </si>
  <si>
    <t>中華民國111年7月至12月</t>
  </si>
  <si>
    <t>實際完成</t>
  </si>
  <si>
    <t>機關首長</t>
  </si>
  <si>
    <t>人行道</t>
  </si>
  <si>
    <t>3~6</t>
  </si>
  <si>
    <t>自行車道</t>
  </si>
  <si>
    <t>編製機關</t>
  </si>
  <si>
    <t>表　　號</t>
  </si>
  <si>
    <t>工期</t>
  </si>
  <si>
    <t>開工年月</t>
  </si>
  <si>
    <t>臺中市政府建設局</t>
  </si>
  <si>
    <t>20535-01-06-2</t>
  </si>
  <si>
    <t>預定完工年月</t>
  </si>
  <si>
    <t>實際完工年月</t>
  </si>
  <si>
    <t>單位：千元、公尺、平方公尺</t>
  </si>
  <si>
    <t>驗收合格年月</t>
  </si>
  <si>
    <t>中華民國112年2月6日編製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</si>
</sst>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0_);_(* \(#,##0\);_(* &quot;-&quot;_);_(@_)"/>
    <numFmt numFmtId="177" formatCode="_(* #,##0.00_);_(* \(#,##0.00\);_(* &quot;-&quot;_);_(@_)"/>
    <numFmt numFmtId="178" formatCode="_(* #,##0.000_);_(* \(#,##0.000\);_(* &quot;-&quot;_);_(@_)"/>
  </numFmts>
  <fonts count="13">
    <font>
      <sz val="11"/>
      <color theme="1"/>
      <name val="Calibri"/>
      <family val="2"/>
      <scheme val="minor"/>
    </font>
    <font>
      <sz val="10"/>
      <name val="Arial"/>
      <family val="2"/>
    </font>
    <font>
      <sz val="10"/>
      <color theme="1"/>
      <name val="標楷體"/>
      <family val="4"/>
    </font>
    <font>
      <sz val="16"/>
      <color theme="1"/>
      <name val="標楷體"/>
      <family val="4"/>
    </font>
    <font>
      <b/>
      <sz val="10"/>
      <color theme="1"/>
      <name val="Arial Narrow"/>
      <family val="2"/>
    </font>
    <font>
      <sz val="10"/>
      <color theme="1"/>
      <name val="微軟正黑體"/>
      <family val="2"/>
    </font>
    <font>
      <sz val="10"/>
      <color theme="1"/>
      <name val="Arial Narrow"/>
      <family val="2"/>
    </font>
    <font>
      <sz val="12"/>
      <color theme="1"/>
      <name val="標楷體"/>
      <family val="4"/>
    </font>
    <font>
      <sz val="12"/>
      <color theme="1"/>
      <name val="Arial Narrow"/>
      <family val="2"/>
    </font>
    <font>
      <sz val="12"/>
      <color theme="1"/>
      <name val="Calibri"/>
      <family val="2"/>
    </font>
    <font>
      <sz val="9"/>
      <color theme="1"/>
      <name val="Arial Narrow"/>
      <family val="2"/>
    </font>
    <font>
      <sz val="9"/>
      <color theme="1"/>
      <name val="標楷體"/>
      <family val="4"/>
    </font>
    <font>
      <sz val="9"/>
      <name val="Calibri"/>
      <family val="3"/>
      <scheme val="minor"/>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3" xfId="0" applyFont="1" applyBorder="1" applyAlignment="1">
      <alignment horizontal="center" vertical="center"/>
    </xf>
    <xf numFmtId="0" fontId="5" fillId="0" borderId="3" xfId="0" applyFont="1" applyBorder="1" applyAlignment="1">
      <alignment horizontal="left" vertical="center" wrapText="1"/>
    </xf>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7" fillId="0" borderId="4"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9" fillId="0" borderId="0" xfId="0" applyFont="1"/>
    <xf numFmtId="0" fontId="6" fillId="0" borderId="2"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vertical="center"/>
    </xf>
    <xf numFmtId="176" fontId="4" fillId="0" borderId="1" xfId="0" applyNumberFormat="1" applyFont="1" applyBorder="1" applyAlignment="1">
      <alignment vertical="center"/>
    </xf>
    <xf numFmtId="176" fontId="6" fillId="0" borderId="1" xfId="0" applyNumberFormat="1"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177" fontId="4" fillId="0" borderId="1" xfId="0" applyNumberFormat="1" applyFont="1" applyBorder="1" applyAlignment="1">
      <alignment vertical="center"/>
    </xf>
    <xf numFmtId="177" fontId="6" fillId="0" borderId="1" xfId="0" applyNumberFormat="1" applyFont="1" applyBorder="1" applyAlignment="1">
      <alignment vertical="center"/>
    </xf>
    <xf numFmtId="0" fontId="10" fillId="0" borderId="2" xfId="0" applyFont="1" applyBorder="1" applyAlignment="1">
      <alignment vertical="center"/>
    </xf>
    <xf numFmtId="177" fontId="6" fillId="0" borderId="1" xfId="0" applyNumberFormat="1" applyFont="1" applyBorder="1" applyAlignment="1">
      <alignment horizontal="right" vertical="center"/>
    </xf>
    <xf numFmtId="176" fontId="6" fillId="0" borderId="1" xfId="0" applyNumberFormat="1" applyFont="1" applyBorder="1" applyAlignment="1">
      <alignment horizontal="right" vertical="center"/>
    </xf>
    <xf numFmtId="0" fontId="6" fillId="0" borderId="0" xfId="0" applyFont="1" applyAlignment="1">
      <alignment horizontal="right" vertical="center"/>
    </xf>
    <xf numFmtId="0" fontId="2" fillId="0" borderId="2" xfId="0" applyFont="1" applyBorder="1" applyAlignment="1">
      <alignment horizontal="left" vertical="center"/>
    </xf>
    <xf numFmtId="0" fontId="2" fillId="0" borderId="5" xfId="0" applyFont="1" applyBorder="1" applyAlignment="1">
      <alignment horizontal="center" vertical="center" wrapText="1"/>
    </xf>
    <xf numFmtId="0" fontId="8" fillId="0" borderId="2" xfId="0" applyFont="1" applyBorder="1" applyAlignment="1">
      <alignment vertical="center"/>
    </xf>
    <xf numFmtId="0" fontId="11" fillId="0" borderId="4" xfId="0" applyFont="1" applyBorder="1" applyAlignment="1">
      <alignment horizontal="right" vertical="center"/>
    </xf>
    <xf numFmtId="0" fontId="11" fillId="0" borderId="4" xfId="0" applyFont="1" applyBorder="1" applyAlignment="1">
      <alignment horizontal="right" vertical="top"/>
    </xf>
    <xf numFmtId="0" fontId="2" fillId="0" borderId="0" xfId="0" applyFont="1" applyAlignment="1">
      <alignment horizontal="right" vertical="center"/>
    </xf>
    <xf numFmtId="178" fontId="6" fillId="0" borderId="1" xfId="0" applyNumberFormat="1" applyFont="1" applyBorder="1" applyAlignment="1">
      <alignment vertical="center"/>
    </xf>
    <xf numFmtId="177" fontId="4" fillId="0" borderId="1" xfId="0" applyNumberFormat="1" applyFont="1" applyBorder="1" applyAlignment="1">
      <alignment horizontal="center" vertical="center"/>
    </xf>
    <xf numFmtId="177" fontId="6" fillId="0" borderId="1" xfId="0" applyNumberFormat="1" applyFont="1" applyBorder="1" applyAlignment="1">
      <alignment horizontal="center" vertical="center"/>
    </xf>
    <xf numFmtId="0" fontId="6" fillId="0" borderId="0" xfId="0" applyFont="1" applyAlignment="1">
      <alignment vertical="center"/>
    </xf>
    <xf numFmtId="0" fontId="8" fillId="0" borderId="4" xfId="0" applyFont="1" applyBorder="1" applyAlignment="1">
      <alignment vertical="center"/>
    </xf>
    <xf numFmtId="2" fontId="4"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2" fillId="0" borderId="2" xfId="0" applyFont="1" applyBorder="1" applyAlignment="1">
      <alignment horizontal="right" vertical="center"/>
    </xf>
    <xf numFmtId="2" fontId="4" fillId="0" borderId="7" xfId="0" applyNumberFormat="1" applyFont="1" applyBorder="1" applyAlignment="1">
      <alignment horizontal="center" vertical="center"/>
    </xf>
    <xf numFmtId="2" fontId="6" fillId="0" borderId="7" xfId="0" applyNumberFormat="1" applyFont="1" applyBorder="1" applyAlignment="1">
      <alignment horizontal="center" vertical="center"/>
    </xf>
    <xf numFmtId="0" fontId="6" fillId="0" borderId="7"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7" xfId="0" applyFont="1" applyBorder="1" applyAlignment="1">
      <alignment horizontal="center" vertical="center" wrapText="1"/>
    </xf>
    <xf numFmtId="0" fontId="3" fillId="0" borderId="4" xfId="0" applyFont="1" applyBorder="1" applyAlignment="1">
      <alignment horizontal="center" vertical="center"/>
    </xf>
    <xf numFmtId="0" fontId="2" fillId="0" borderId="3" xfId="0" applyFont="1" applyBorder="1" applyAlignment="1">
      <alignment horizontal="center" vertical="center"/>
    </xf>
    <xf numFmtId="0" fontId="8" fillId="0" borderId="0" xfId="0" applyFont="1" applyBorder="1" applyAlignment="1">
      <alignment vertical="center"/>
    </xf>
    <xf numFmtId="0" fontId="3" fillId="0" borderId="0" xfId="0" applyFont="1" applyBorder="1" applyAlignment="1">
      <alignment horizontal="center" vertical="center"/>
    </xf>
    <xf numFmtId="0" fontId="2" fillId="0" borderId="8" xfId="0" applyFont="1" applyBorder="1" applyAlignment="1">
      <alignment horizontal="center" vertical="center"/>
    </xf>
    <xf numFmtId="49" fontId="2" fillId="0" borderId="8" xfId="0" applyNumberFormat="1" applyFont="1" applyBorder="1" applyAlignment="1">
      <alignment horizontal="center" vertical="center"/>
    </xf>
    <xf numFmtId="0" fontId="6" fillId="0" borderId="0"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00"/>
  <sheetViews>
    <sheetView showGridLines="0" tabSelected="1" workbookViewId="0" topLeftCell="A1">
      <selection activeCell="X7" sqref="X7"/>
    </sheetView>
  </sheetViews>
  <sheetFormatPr defaultColWidth="9.28125" defaultRowHeight="15"/>
  <cols>
    <col min="1" max="1" width="23.00390625" style="0" customWidth="1"/>
    <col min="2" max="2" width="17.00390625" style="0" customWidth="1"/>
    <col min="3" max="3" width="5.00390625" style="0" customWidth="1"/>
    <col min="5" max="5" width="7.00390625" style="0" customWidth="1"/>
    <col min="6" max="6" width="6.00390625" style="0" customWidth="1"/>
    <col min="8" max="8" width="7.00390625" style="0" customWidth="1"/>
    <col min="9" max="9" width="6.00390625" style="0" customWidth="1"/>
    <col min="11" max="11" width="7.00390625" style="0" customWidth="1"/>
    <col min="12" max="12" width="6.00390625" style="0" customWidth="1"/>
    <col min="14" max="15" width="6.00390625" style="0" customWidth="1"/>
    <col min="16" max="16" width="8.00390625" style="0" customWidth="1"/>
    <col min="17" max="19" width="7.00390625" style="0" customWidth="1"/>
  </cols>
  <sheetData>
    <row r="1" spans="1:50" ht="32.85" customHeight="1">
      <c r="A1" s="60" t="s">
        <v>0</v>
      </c>
      <c r="B1" s="59"/>
      <c r="C1" s="19"/>
      <c r="D1" s="10"/>
      <c r="E1" s="10"/>
      <c r="F1" s="10"/>
      <c r="G1" s="10"/>
      <c r="H1" s="10"/>
      <c r="I1" s="10"/>
      <c r="J1" s="10"/>
      <c r="K1" s="10"/>
      <c r="L1" s="10"/>
      <c r="M1" s="10"/>
      <c r="N1" s="10"/>
      <c r="O1" s="55"/>
      <c r="P1" s="57" t="s">
        <v>33</v>
      </c>
      <c r="Q1" s="57"/>
      <c r="R1" s="57" t="s">
        <v>37</v>
      </c>
      <c r="S1" s="57"/>
      <c r="T1" s="57"/>
      <c r="U1" s="55"/>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32.85" customHeight="1">
      <c r="A2" s="60" t="s">
        <v>1</v>
      </c>
      <c r="B2" s="33" t="s">
        <v>12</v>
      </c>
      <c r="C2" s="13"/>
      <c r="D2" s="22"/>
      <c r="E2" s="13"/>
      <c r="F2" s="29"/>
      <c r="G2" s="29"/>
      <c r="H2" s="29"/>
      <c r="I2" s="35"/>
      <c r="J2" s="35"/>
      <c r="K2" s="35"/>
      <c r="L2" s="35"/>
      <c r="M2" s="35"/>
      <c r="N2" s="13"/>
      <c r="O2" s="13"/>
      <c r="P2" s="57" t="s">
        <v>34</v>
      </c>
      <c r="Q2" s="57"/>
      <c r="R2" s="58" t="s">
        <v>38</v>
      </c>
      <c r="S2" s="58"/>
      <c r="T2" s="58"/>
      <c r="U2" s="55"/>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29.25" customHeight="1">
      <c r="A3" s="56" t="s">
        <v>2</v>
      </c>
      <c r="B3" s="53"/>
      <c r="C3" s="53"/>
      <c r="D3" s="53"/>
      <c r="E3" s="53"/>
      <c r="F3" s="53"/>
      <c r="G3" s="53"/>
      <c r="H3" s="53"/>
      <c r="I3" s="53"/>
      <c r="J3" s="53"/>
      <c r="K3" s="53"/>
      <c r="L3" s="53"/>
      <c r="M3" s="53"/>
      <c r="N3" s="53"/>
      <c r="O3" s="53"/>
      <c r="P3" s="56"/>
      <c r="Q3" s="56"/>
      <c r="R3" s="56"/>
      <c r="S3" s="56"/>
      <c r="T3" s="56"/>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23.1" customHeight="1">
      <c r="A4" s="2"/>
      <c r="B4" s="13"/>
      <c r="C4" s="13"/>
      <c r="D4" s="13"/>
      <c r="E4" s="13"/>
      <c r="F4" s="13"/>
      <c r="G4" s="13"/>
      <c r="H4" s="33" t="s">
        <v>27</v>
      </c>
      <c r="I4" s="13"/>
      <c r="J4" s="13"/>
      <c r="K4" s="2"/>
      <c r="L4" s="13"/>
      <c r="M4" s="35"/>
      <c r="N4" s="13"/>
      <c r="O4" s="35"/>
      <c r="P4" s="35"/>
      <c r="Q4" s="35"/>
      <c r="R4" s="35"/>
      <c r="S4" s="35"/>
      <c r="T4" s="46" t="s">
        <v>41</v>
      </c>
      <c r="U4" s="55"/>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26.65" customHeight="1">
      <c r="A5" s="54" t="s">
        <v>3</v>
      </c>
      <c r="B5" s="50" t="s">
        <v>13</v>
      </c>
      <c r="C5" s="50" t="s">
        <v>16</v>
      </c>
      <c r="D5" s="51" t="s">
        <v>17</v>
      </c>
      <c r="E5" s="51" t="s">
        <v>19</v>
      </c>
      <c r="F5" s="51"/>
      <c r="G5" s="51"/>
      <c r="H5" s="51" t="s">
        <v>28</v>
      </c>
      <c r="I5" s="51"/>
      <c r="J5" s="51"/>
      <c r="K5" s="51" t="s">
        <v>30</v>
      </c>
      <c r="L5" s="51"/>
      <c r="M5" s="51"/>
      <c r="N5" s="51" t="s">
        <v>32</v>
      </c>
      <c r="O5" s="51"/>
      <c r="P5" s="51"/>
      <c r="Q5" s="50" t="s">
        <v>35</v>
      </c>
      <c r="R5" s="50"/>
      <c r="S5" s="50"/>
      <c r="T5" s="52"/>
      <c r="U5" s="61"/>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33.6" customHeight="1">
      <c r="A6" s="54"/>
      <c r="B6" s="50"/>
      <c r="C6" s="50"/>
      <c r="D6" s="51"/>
      <c r="E6" s="25" t="s">
        <v>20</v>
      </c>
      <c r="F6" s="25" t="s">
        <v>24</v>
      </c>
      <c r="G6" s="25" t="s">
        <v>25</v>
      </c>
      <c r="H6" s="34" t="s">
        <v>20</v>
      </c>
      <c r="I6" s="25" t="s">
        <v>24</v>
      </c>
      <c r="J6" s="25" t="s">
        <v>25</v>
      </c>
      <c r="K6" s="34" t="s">
        <v>20</v>
      </c>
      <c r="L6" s="25" t="s">
        <v>24</v>
      </c>
      <c r="M6" s="25" t="s">
        <v>25</v>
      </c>
      <c r="N6" s="34" t="s">
        <v>20</v>
      </c>
      <c r="O6" s="25" t="s">
        <v>24</v>
      </c>
      <c r="P6" s="25" t="s">
        <v>25</v>
      </c>
      <c r="Q6" s="50" t="s">
        <v>36</v>
      </c>
      <c r="R6" s="50" t="s">
        <v>39</v>
      </c>
      <c r="S6" s="50" t="s">
        <v>40</v>
      </c>
      <c r="T6" s="52" t="s">
        <v>42</v>
      </c>
      <c r="U6" s="61"/>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24.95" customHeight="1">
      <c r="A7" s="54"/>
      <c r="B7" s="50"/>
      <c r="C7" s="50"/>
      <c r="D7" s="1" t="s">
        <v>18</v>
      </c>
      <c r="E7" s="26" t="s">
        <v>21</v>
      </c>
      <c r="F7" s="26" t="s">
        <v>21</v>
      </c>
      <c r="G7" s="26" t="s">
        <v>26</v>
      </c>
      <c r="H7" s="26" t="s">
        <v>21</v>
      </c>
      <c r="I7" s="26" t="s">
        <v>21</v>
      </c>
      <c r="J7" s="26" t="s">
        <v>26</v>
      </c>
      <c r="K7" s="26" t="s">
        <v>21</v>
      </c>
      <c r="L7" s="26" t="s">
        <v>21</v>
      </c>
      <c r="M7" s="26" t="s">
        <v>26</v>
      </c>
      <c r="N7" s="26" t="s">
        <v>21</v>
      </c>
      <c r="O7" s="26" t="s">
        <v>21</v>
      </c>
      <c r="P7" s="26" t="s">
        <v>26</v>
      </c>
      <c r="Q7" s="50"/>
      <c r="R7" s="50"/>
      <c r="S7" s="50"/>
      <c r="T7" s="52"/>
      <c r="U7" s="61"/>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25.7" customHeight="1">
      <c r="A8" s="3" t="s">
        <v>4</v>
      </c>
      <c r="B8" s="14"/>
      <c r="C8" s="14"/>
      <c r="D8" s="23">
        <v>24075</v>
      </c>
      <c r="E8" s="27">
        <f>SUM(E9:E12)</f>
        <v>595</v>
      </c>
      <c r="F8" s="27"/>
      <c r="G8" s="27">
        <f>SUM(G9:G12)</f>
        <v>6010</v>
      </c>
      <c r="H8" s="27">
        <f>SUM(H9:H12)</f>
        <v>598.26</v>
      </c>
      <c r="I8" s="27"/>
      <c r="J8" s="27">
        <f>SUM(J9:J12)</f>
        <v>5749.67</v>
      </c>
      <c r="K8" s="27">
        <f>SUM(K9:K12)</f>
        <v>213.37</v>
      </c>
      <c r="L8" s="40" t="s">
        <v>31</v>
      </c>
      <c r="M8" s="27">
        <f>SUM(M9:M12)</f>
        <v>640.11</v>
      </c>
      <c r="N8" s="23">
        <f>N9+N10</f>
        <v>0</v>
      </c>
      <c r="O8" s="23">
        <f>O9+O10</f>
        <v>0</v>
      </c>
      <c r="P8" s="23">
        <f>P9+P10</f>
        <v>0</v>
      </c>
      <c r="Q8" s="44"/>
      <c r="R8" s="44"/>
      <c r="S8" s="44"/>
      <c r="T8" s="47"/>
      <c r="U8" s="62"/>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29.65" customHeight="1">
      <c r="A9" s="4" t="s">
        <v>5</v>
      </c>
      <c r="B9" s="15" t="s">
        <v>14</v>
      </c>
      <c r="C9" s="20">
        <v>111</v>
      </c>
      <c r="D9" s="24">
        <f>1696523/1000</f>
        <v>1696.523</v>
      </c>
      <c r="E9" s="28">
        <v>95</v>
      </c>
      <c r="F9" s="30">
        <v>8</v>
      </c>
      <c r="G9" s="28">
        <f>E9*F9</f>
        <v>760</v>
      </c>
      <c r="H9" s="28">
        <v>99.89</v>
      </c>
      <c r="I9" s="30">
        <v>8</v>
      </c>
      <c r="J9" s="28">
        <f>H9*I9</f>
        <v>799.12</v>
      </c>
      <c r="K9" s="39">
        <v>0</v>
      </c>
      <c r="L9" s="24">
        <v>0</v>
      </c>
      <c r="M9" s="39">
        <v>0</v>
      </c>
      <c r="N9" s="24">
        <v>0</v>
      </c>
      <c r="O9" s="24">
        <v>0</v>
      </c>
      <c r="P9" s="24">
        <v>0</v>
      </c>
      <c r="Q9" s="45">
        <v>111.08</v>
      </c>
      <c r="R9" s="45">
        <v>111.11</v>
      </c>
      <c r="S9" s="45">
        <v>111.11</v>
      </c>
      <c r="T9" s="48">
        <v>111.11</v>
      </c>
      <c r="U9" s="42"/>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49.7" customHeight="1">
      <c r="A10" s="5" t="s">
        <v>6</v>
      </c>
      <c r="B10" s="15" t="s">
        <v>14</v>
      </c>
      <c r="C10" s="21">
        <v>111</v>
      </c>
      <c r="D10" s="24">
        <f>8880768/1000</f>
        <v>8880.768</v>
      </c>
      <c r="E10" s="28">
        <v>200</v>
      </c>
      <c r="F10" s="30">
        <v>5</v>
      </c>
      <c r="G10" s="28">
        <f>E10*F10</f>
        <v>1000</v>
      </c>
      <c r="H10" s="28">
        <v>220</v>
      </c>
      <c r="I10" s="30">
        <v>5</v>
      </c>
      <c r="J10" s="28">
        <f>H10*I10</f>
        <v>1100</v>
      </c>
      <c r="K10" s="39">
        <v>0</v>
      </c>
      <c r="L10" s="24">
        <v>0</v>
      </c>
      <c r="M10" s="39">
        <v>0</v>
      </c>
      <c r="N10" s="24">
        <v>0</v>
      </c>
      <c r="O10" s="24">
        <v>0</v>
      </c>
      <c r="P10" s="24">
        <v>0</v>
      </c>
      <c r="Q10" s="45">
        <v>111.04</v>
      </c>
      <c r="R10" s="45">
        <v>111.09</v>
      </c>
      <c r="S10" s="45">
        <v>111.09</v>
      </c>
      <c r="T10" s="48">
        <v>111.11</v>
      </c>
      <c r="U10" s="42"/>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29.65" customHeight="1">
      <c r="A11" s="4" t="s">
        <v>7</v>
      </c>
      <c r="B11" s="15" t="s">
        <v>14</v>
      </c>
      <c r="C11" s="20">
        <v>110</v>
      </c>
      <c r="D11" s="24">
        <f>4087910/1000</f>
        <v>4087.91</v>
      </c>
      <c r="E11" s="28">
        <v>50</v>
      </c>
      <c r="F11" s="30">
        <v>10</v>
      </c>
      <c r="G11" s="28">
        <f>E11*F11</f>
        <v>500</v>
      </c>
      <c r="H11" s="28">
        <v>65</v>
      </c>
      <c r="I11" s="30">
        <v>10</v>
      </c>
      <c r="J11" s="30">
        <f>H11*I11</f>
        <v>650</v>
      </c>
      <c r="K11" s="39">
        <v>0</v>
      </c>
      <c r="L11" s="24">
        <v>0</v>
      </c>
      <c r="M11" s="39">
        <v>0</v>
      </c>
      <c r="N11" s="24">
        <v>0</v>
      </c>
      <c r="O11" s="24">
        <v>0</v>
      </c>
      <c r="P11" s="24">
        <v>0</v>
      </c>
      <c r="Q11" s="45">
        <v>111.06</v>
      </c>
      <c r="R11" s="45">
        <v>111.09</v>
      </c>
      <c r="S11" s="45">
        <v>111.11</v>
      </c>
      <c r="T11" s="48">
        <v>111.12</v>
      </c>
      <c r="U11" s="42"/>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29.65" customHeight="1">
      <c r="A12" s="4" t="s">
        <v>8</v>
      </c>
      <c r="B12" s="15" t="s">
        <v>14</v>
      </c>
      <c r="C12" s="20">
        <v>109</v>
      </c>
      <c r="D12" s="24">
        <f>9409066/1000</f>
        <v>9409.066</v>
      </c>
      <c r="E12" s="28">
        <v>250</v>
      </c>
      <c r="F12" s="30">
        <v>15</v>
      </c>
      <c r="G12" s="28">
        <f>E12*F12</f>
        <v>3750</v>
      </c>
      <c r="H12" s="30">
        <v>213.37</v>
      </c>
      <c r="I12" s="30">
        <v>15</v>
      </c>
      <c r="J12" s="30">
        <f>H12*I12</f>
        <v>3200.55</v>
      </c>
      <c r="K12" s="28">
        <v>213.37</v>
      </c>
      <c r="L12" s="41" t="s">
        <v>31</v>
      </c>
      <c r="M12" s="28">
        <f>213.37*3</f>
        <v>640.11</v>
      </c>
      <c r="N12" s="24">
        <v>0</v>
      </c>
      <c r="O12" s="24">
        <v>0</v>
      </c>
      <c r="P12" s="24">
        <v>0</v>
      </c>
      <c r="Q12" s="45">
        <v>110.08</v>
      </c>
      <c r="R12" s="45">
        <v>111.09</v>
      </c>
      <c r="S12" s="45">
        <v>111.09</v>
      </c>
      <c r="T12" s="48">
        <v>111.1</v>
      </c>
      <c r="U12" s="42"/>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23.1" customHeight="1">
      <c r="A13" s="6"/>
      <c r="B13" s="16"/>
      <c r="C13" s="16"/>
      <c r="D13" s="24"/>
      <c r="E13" s="24"/>
      <c r="F13" s="31"/>
      <c r="G13" s="31"/>
      <c r="H13" s="31"/>
      <c r="I13" s="31"/>
      <c r="J13" s="31"/>
      <c r="K13" s="31"/>
      <c r="L13" s="31"/>
      <c r="M13" s="31"/>
      <c r="N13" s="31"/>
      <c r="O13" s="31"/>
      <c r="P13" s="31"/>
      <c r="Q13" s="45"/>
      <c r="R13" s="45"/>
      <c r="S13" s="45"/>
      <c r="T13" s="49"/>
      <c r="U13" s="42"/>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25.7" customHeight="1">
      <c r="A14" s="6"/>
      <c r="B14" s="16"/>
      <c r="C14" s="16"/>
      <c r="D14" s="24"/>
      <c r="E14" s="24"/>
      <c r="F14" s="31"/>
      <c r="G14" s="24"/>
      <c r="H14" s="24"/>
      <c r="I14" s="24"/>
      <c r="J14" s="24"/>
      <c r="K14" s="24"/>
      <c r="L14" s="24"/>
      <c r="M14" s="24"/>
      <c r="N14" s="24"/>
      <c r="O14" s="24"/>
      <c r="P14" s="24"/>
      <c r="Q14" s="45"/>
      <c r="R14" s="45"/>
      <c r="S14" s="45"/>
      <c r="T14" s="49"/>
      <c r="U14" s="42"/>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16.5" customHeight="1">
      <c r="A15" s="7"/>
      <c r="B15" s="7"/>
      <c r="C15" s="7"/>
      <c r="D15" s="7"/>
      <c r="E15" s="7"/>
      <c r="F15" s="7"/>
      <c r="G15" s="7"/>
      <c r="H15" s="7"/>
      <c r="I15" s="36"/>
      <c r="J15" s="37"/>
      <c r="K15" s="37"/>
      <c r="L15" s="37"/>
      <c r="M15" s="43"/>
      <c r="N15" s="37"/>
      <c r="O15" s="43"/>
      <c r="P15" s="43"/>
      <c r="Q15" s="43"/>
      <c r="R15" s="43"/>
      <c r="S15" s="43"/>
      <c r="T15" s="37" t="s">
        <v>43</v>
      </c>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22.15" customHeight="1">
      <c r="A16" s="8" t="s">
        <v>9</v>
      </c>
      <c r="B16" s="17" t="s">
        <v>15</v>
      </c>
      <c r="C16" s="18"/>
      <c r="D16" s="10"/>
      <c r="E16" s="9" t="s">
        <v>22</v>
      </c>
      <c r="F16" s="9"/>
      <c r="G16" s="10"/>
      <c r="H16" s="10"/>
      <c r="I16" s="10"/>
      <c r="J16" s="38" t="s">
        <v>29</v>
      </c>
      <c r="K16" s="8"/>
      <c r="L16" s="42"/>
      <c r="M16" s="10"/>
      <c r="N16" s="10"/>
      <c r="O16" s="32"/>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19.7" customHeight="1">
      <c r="A17" s="9"/>
      <c r="B17" s="10"/>
      <c r="C17" s="10"/>
      <c r="D17" s="10"/>
      <c r="E17" s="9" t="s">
        <v>23</v>
      </c>
      <c r="F17" s="9"/>
      <c r="G17" s="10"/>
      <c r="H17" s="10"/>
      <c r="I17" s="10"/>
      <c r="J17" s="10"/>
      <c r="K17" s="10"/>
      <c r="L17" s="10"/>
      <c r="M17" s="10"/>
      <c r="N17" s="10"/>
      <c r="O17" s="32"/>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15.95" customHeight="1">
      <c r="A18" s="10"/>
      <c r="B18" s="10"/>
      <c r="C18" s="10"/>
      <c r="D18" s="10"/>
      <c r="E18" s="10"/>
      <c r="F18" s="32"/>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19.7" customHeight="1">
      <c r="A19" s="8" t="s">
        <v>10</v>
      </c>
      <c r="B19" s="18"/>
      <c r="C19" s="18"/>
      <c r="D19" s="10"/>
      <c r="E19" s="10"/>
      <c r="F19" s="32"/>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20.45" customHeight="1">
      <c r="A20" s="8" t="s">
        <v>11</v>
      </c>
      <c r="B20" s="18"/>
      <c r="C20" s="18"/>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20.45" customHeight="1">
      <c r="A21" s="11"/>
      <c r="B21" s="18"/>
      <c r="C21" s="18"/>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9.7" customHeight="1">
      <c r="A22" s="8"/>
      <c r="B22" s="10"/>
      <c r="C22" s="10"/>
      <c r="D22" s="10"/>
      <c r="E22" s="10"/>
      <c r="F22" s="10"/>
      <c r="G22" s="8"/>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5.7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5.7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5.7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5.7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5.7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5.7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5.7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5.7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5.7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5.7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5.7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5.7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5.7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5.7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5.7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5.7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5.7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5.7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5.7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5.7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7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5.7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7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7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7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7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7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7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7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7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7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7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7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7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7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7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7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7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7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7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7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7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7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7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7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7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7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7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7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7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7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7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7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7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7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7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7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7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7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7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7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7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7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7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7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7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7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7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7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7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7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7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7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7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7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7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7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7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7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7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7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7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7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7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7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7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7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7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7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7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7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7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7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7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7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7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7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7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7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7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7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7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7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7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7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7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7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7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7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7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7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7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7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7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7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7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7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7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7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7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7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7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7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7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7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7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7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7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7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7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7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7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7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7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7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7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7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7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7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7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7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7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7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7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7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7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7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7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7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7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7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7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7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7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7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7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7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7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7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7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7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7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7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7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7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7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7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7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7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7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19" ht="15.75">
      <c r="A196" s="12"/>
      <c r="B196" s="12"/>
      <c r="C196" s="12"/>
      <c r="E196" s="12"/>
      <c r="F196" s="12"/>
      <c r="G196" s="12"/>
      <c r="H196" s="12"/>
      <c r="I196" s="12"/>
      <c r="J196" s="12"/>
      <c r="K196" s="12"/>
      <c r="L196" s="12"/>
      <c r="N196" s="12"/>
      <c r="O196" s="12"/>
      <c r="P196" s="12"/>
      <c r="Q196" s="12"/>
      <c r="R196" s="12"/>
      <c r="S196" s="12"/>
    </row>
    <row r="197" spans="1:19" ht="15.75">
      <c r="A197" s="12"/>
      <c r="B197" s="12"/>
      <c r="C197" s="12"/>
      <c r="E197" s="12"/>
      <c r="F197" s="12"/>
      <c r="G197" s="12"/>
      <c r="H197" s="12"/>
      <c r="I197" s="12"/>
      <c r="J197" s="12"/>
      <c r="K197" s="12"/>
      <c r="L197" s="12"/>
      <c r="N197" s="12"/>
      <c r="O197" s="12"/>
      <c r="P197" s="12"/>
      <c r="Q197" s="12"/>
      <c r="R197" s="12"/>
      <c r="S197" s="12"/>
    </row>
    <row r="198" spans="1:19" ht="15.75">
      <c r="A198" s="12"/>
      <c r="B198" s="12"/>
      <c r="C198" s="12"/>
      <c r="E198" s="12"/>
      <c r="F198" s="12"/>
      <c r="G198" s="12"/>
      <c r="H198" s="12"/>
      <c r="I198" s="12"/>
      <c r="J198" s="12"/>
      <c r="K198" s="12"/>
      <c r="L198" s="12"/>
      <c r="N198" s="12"/>
      <c r="O198" s="12"/>
      <c r="P198" s="12"/>
      <c r="Q198" s="12"/>
      <c r="R198" s="12"/>
      <c r="S198" s="12"/>
    </row>
    <row r="199" spans="1:19" ht="15.75">
      <c r="A199" s="12"/>
      <c r="B199" s="12"/>
      <c r="C199" s="12"/>
      <c r="E199" s="12"/>
      <c r="F199" s="12"/>
      <c r="G199" s="12"/>
      <c r="H199" s="12"/>
      <c r="I199" s="12"/>
      <c r="J199" s="12"/>
      <c r="K199" s="12"/>
      <c r="L199" s="12"/>
      <c r="N199" s="12"/>
      <c r="O199" s="12"/>
      <c r="P199" s="12"/>
      <c r="Q199" s="12"/>
      <c r="R199" s="12"/>
      <c r="S199" s="12"/>
    </row>
    <row r="200" spans="1:19" ht="15.75">
      <c r="A200" s="12"/>
      <c r="B200" s="12"/>
      <c r="C200" s="12"/>
      <c r="E200" s="12"/>
      <c r="F200" s="12"/>
      <c r="G200" s="12"/>
      <c r="H200" s="12"/>
      <c r="I200" s="12"/>
      <c r="J200" s="12"/>
      <c r="K200" s="12"/>
      <c r="L200" s="12"/>
      <c r="N200" s="12"/>
      <c r="O200" s="12"/>
      <c r="P200" s="12"/>
      <c r="Q200" s="12"/>
      <c r="R200" s="12"/>
      <c r="S200" s="12"/>
    </row>
  </sheetData>
  <mergeCells count="18">
    <mergeCell ref="R1:T1"/>
    <mergeCell ref="R2:T2"/>
    <mergeCell ref="P1:Q1"/>
    <mergeCell ref="P2:Q2"/>
    <mergeCell ref="E5:G5"/>
    <mergeCell ref="H5:J5"/>
    <mergeCell ref="K5:M5"/>
    <mergeCell ref="B5:B7"/>
    <mergeCell ref="N5:P5"/>
    <mergeCell ref="T6:T7"/>
    <mergeCell ref="Q5:T5"/>
    <mergeCell ref="A3:T3"/>
    <mergeCell ref="Q6:Q7"/>
    <mergeCell ref="R6:R7"/>
    <mergeCell ref="S6:S7"/>
    <mergeCell ref="A5:A7"/>
    <mergeCell ref="D5:D6"/>
    <mergeCell ref="C5: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tatung</cp:lastModifiedBy>
  <dcterms:modified xsi:type="dcterms:W3CDTF">2023-03-01T06:49:25Z</dcterms:modified>
  <cp:category/>
  <cp:version/>
  <cp:contentType/>
  <cp:contentStatus/>
</cp:coreProperties>
</file>