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<sst xmlns="http://schemas.openxmlformats.org/spreadsheetml/2006/main" count="79">
  <si>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</si>
  <si>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</si>
  <si>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</si>
  <si>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</si>
  <si>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</si>
  <si>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</si>
  <si>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</si>
  <si>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</si>
  <si>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中華民國112年6月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</si>
  <si>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</si>
  <si>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</si>
  <si>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</si>
  <si>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</si>
  <si>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</si>
  <si>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</si>
  <si>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</si>
  <si>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</si>
  <si>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</si>
  <si>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</si>
  <si>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</si>
  <si>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</si>
  <si>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</si>
  <si>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</si>
  <si>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</si>
  <si>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</si>
  <si>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</si>
  <si>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</si>
  <si>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</si>
  <si>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</si>
  <si>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</si>
  <si>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</si>
  <si>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</si>
  <si>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</si>
  <si>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</si>
  <si>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</si>
  <si>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</si>
  <si>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</si>
  <si>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</si>
  <si>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</si>
  <si>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</si>
  <si>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</si>
  <si>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</si>
  <si>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</si>
  <si>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</si>
  <si>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</si>
  <si>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</si>
  <si>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</si>
  <si>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</si>
  <si>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</si>
  <si>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</si>
  <si>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</si>
  <si>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</si>
  <si>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</si>
  <si>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</si>
  <si>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</si>
  <si>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</si>
  <si>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</si>
  <si>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</si>
  <si>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</si>
  <si>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</si>
  <si>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</si>
  <si>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</si>
  <si>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</si>
  <si>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</si>
  <si>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</si>
  <si>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</si>
  <si>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</si>
  <si>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</si>
  <si>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</si>
  <si>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</si>
  <si>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</si>
  <si>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</si>
  <si>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</si>
  <si>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</si>
  <si>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</si>
  <si>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</si>
  <si>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</si>
  <si>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中華民國112年7月25日編製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</si>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</sst>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vertical="center"/>
    </xf>
    <xf numFmtId="200" fontId="1" borderId="0" xfId="0" applyNumberFormat="true" applyFont="true"/>
    <xf numFmtId="200" fontId="1" borderId="0" xfId="0" applyNumberFormat="true" applyFont="true">
      <alignment horizontal="right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horizontal="center"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center" vertical="center"/>
    </xf>
    <xf numFmtId="203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35" sqref="O35:O35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41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41"/>
      <c r="S1" s="1" t="s">
        <v>42</v>
      </c>
      <c r="T1" s="1" t="s">
        <v>46</v>
      </c>
      <c r="U1" s="6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7"/>
      <c r="G2" s="37"/>
      <c r="H2" s="42"/>
      <c r="I2" s="1" t="s">
        <v>43</v>
      </c>
      <c r="J2" s="48" t="s">
        <v>47</v>
      </c>
      <c r="K2" s="1" t="s">
        <v>1</v>
      </c>
      <c r="L2" s="13" t="s">
        <v>7</v>
      </c>
      <c r="M2" s="20"/>
      <c r="N2" s="26"/>
      <c r="O2" s="26"/>
      <c r="P2" s="37"/>
      <c r="Q2" s="37"/>
      <c r="R2" s="42"/>
      <c r="S2" s="1" t="s">
        <v>43</v>
      </c>
      <c r="T2" s="48" t="s">
        <v>47</v>
      </c>
      <c r="U2" s="6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9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9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4" t="s">
        <v>44</v>
      </c>
      <c r="J5" s="50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4" t="s">
        <v>44</v>
      </c>
      <c r="T5" s="50" t="s">
        <v>49</v>
      </c>
      <c r="U5" s="69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4"/>
      <c r="J6" s="50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4"/>
      <c r="T6" s="50"/>
      <c r="U6" s="70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1"/>
      <c r="F7" s="31"/>
      <c r="G7" s="31"/>
      <c r="H7" s="31"/>
      <c r="I7" s="31"/>
      <c r="J7" s="31"/>
      <c r="K7" s="5"/>
      <c r="L7" s="14" t="s">
        <v>61</v>
      </c>
      <c r="M7" s="55"/>
      <c r="N7" s="58" t="n">
        <v>1480508000</v>
      </c>
      <c r="O7" s="63" t="n">
        <v>85371000</v>
      </c>
      <c r="P7" s="63" t="n">
        <v>777807000</v>
      </c>
      <c r="Q7" s="63" t="n">
        <v>78408043</v>
      </c>
      <c r="R7" s="63" t="n">
        <v>638342360</v>
      </c>
      <c r="S7" s="66" t="n">
        <f>IF(ISNUMBER(R7/N7*100), R7/N7*100, "-")</f>
        <v>43.1164411134557</v>
      </c>
      <c r="T7" s="31"/>
      <c r="U7" s="70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158266740000</v>
      </c>
      <c r="E8" s="32" t="n">
        <f>SUM(E9:E18)</f>
        <v>11339361000</v>
      </c>
      <c r="F8" s="32" t="n">
        <f>SUM(F9:F18)</f>
        <v>79615426000</v>
      </c>
      <c r="G8" s="32" t="n">
        <f>SUM(G9:G18)</f>
        <v>13818036379</v>
      </c>
      <c r="H8" s="32" t="n">
        <f>SUM(H9:H18)</f>
        <v>78608494414</v>
      </c>
      <c r="I8" s="45" t="n">
        <f>IF(ISNUMBER(H8/D8*100), H8/D8*100, "-")</f>
        <v>49.6683601456629</v>
      </c>
      <c r="J8" s="51"/>
      <c r="K8" s="6"/>
      <c r="L8" s="15" t="s">
        <v>62</v>
      </c>
      <c r="M8" s="56"/>
      <c r="N8" s="28" t="n">
        <v>166749000</v>
      </c>
      <c r="O8" s="32" t="n">
        <v>9288000</v>
      </c>
      <c r="P8" s="32" t="n">
        <v>101014000</v>
      </c>
      <c r="Q8" s="32" t="n">
        <v>9629778</v>
      </c>
      <c r="R8" s="32" t="n">
        <v>72475986</v>
      </c>
      <c r="S8" s="45" t="n">
        <f>IF(ISNUMBER(R8/N8*100), R8/N8*100, "-")</f>
        <v>43.4641203245597</v>
      </c>
      <c r="T8" s="51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86255184000</v>
      </c>
      <c r="E9" s="33" t="n">
        <v>8254919000</v>
      </c>
      <c r="F9" s="32" t="n">
        <v>47401139000</v>
      </c>
      <c r="G9" s="32" t="n">
        <v>10888877829</v>
      </c>
      <c r="H9" s="32" t="n">
        <v>45070947174</v>
      </c>
      <c r="I9" s="45" t="n">
        <f>IF(ISNUMBER(H9/D9*100), H9/D9*100, "-")</f>
        <v>52.2530300022315</v>
      </c>
      <c r="J9" s="51"/>
      <c r="K9" s="6"/>
      <c r="L9" s="15" t="s">
        <v>63</v>
      </c>
      <c r="M9" s="56"/>
      <c r="N9" s="28" t="n">
        <v>287487000</v>
      </c>
      <c r="O9" s="32" t="n">
        <v>15853000</v>
      </c>
      <c r="P9" s="32" t="n">
        <v>134130000</v>
      </c>
      <c r="Q9" s="32" t="n">
        <v>10432499</v>
      </c>
      <c r="R9" s="32" t="n">
        <v>108685936</v>
      </c>
      <c r="S9" s="45" t="n">
        <f>IF(ISNUMBER(R9/N9*100), R9/N9*100, "-")</f>
        <v>37.805513292775</v>
      </c>
      <c r="T9" s="51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9" t="n">
        <v>0</v>
      </c>
      <c r="E10" s="34" t="n">
        <v>0</v>
      </c>
      <c r="F10" s="35" t="n">
        <v>0</v>
      </c>
      <c r="G10" s="35" t="n">
        <v>0</v>
      </c>
      <c r="H10" s="35" t="n">
        <v>0</v>
      </c>
      <c r="I10" s="46" t="s">
        <v>45</v>
      </c>
      <c r="J10" s="51"/>
      <c r="K10" s="6"/>
      <c r="L10" s="15" t="s">
        <v>64</v>
      </c>
      <c r="M10" s="56"/>
      <c r="N10" s="28" t="n">
        <v>913802000</v>
      </c>
      <c r="O10" s="32" t="n">
        <v>74122000</v>
      </c>
      <c r="P10" s="32" t="n">
        <v>542304000</v>
      </c>
      <c r="Q10" s="32" t="n">
        <v>70259232</v>
      </c>
      <c r="R10" s="32" t="n">
        <v>485659796</v>
      </c>
      <c r="S10" s="45" t="n">
        <f>IF(ISNUMBER(R10/N10*100), R10/N10*100, "-")</f>
        <v>53.1471583559677</v>
      </c>
      <c r="T10" s="51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9" t="n">
        <v>2024884000</v>
      </c>
      <c r="E11" s="34" t="n">
        <v>175501000</v>
      </c>
      <c r="F11" s="35" t="n">
        <v>926073000</v>
      </c>
      <c r="G11" s="35" t="n">
        <v>6831224</v>
      </c>
      <c r="H11" s="35" t="n">
        <v>1225624372</v>
      </c>
      <c r="I11" s="45" t="n">
        <f>IF(ISNUMBER(H11/D11*100), H11/D11*100, "-")</f>
        <v>60.5281276359535</v>
      </c>
      <c r="J11" s="52"/>
      <c r="K11" s="6"/>
      <c r="L11" s="15" t="s">
        <v>65</v>
      </c>
      <c r="M11" s="56"/>
      <c r="N11" s="29" t="n">
        <v>5097233000</v>
      </c>
      <c r="O11" s="35" t="n">
        <v>496130000</v>
      </c>
      <c r="P11" s="35" t="n">
        <v>1861439000</v>
      </c>
      <c r="Q11" s="35" t="n">
        <v>493701702</v>
      </c>
      <c r="R11" s="35" t="n">
        <v>1299912147</v>
      </c>
      <c r="S11" s="45" t="n">
        <f>IF(ISNUMBER(R11/N11*100), R11/N11*100, "-")</f>
        <v>25.5023097237266</v>
      </c>
      <c r="T11" s="52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9" t="n">
        <v>5065868000</v>
      </c>
      <c r="E12" s="34" t="n">
        <v>264382000</v>
      </c>
      <c r="F12" s="35" t="n">
        <v>1571300000</v>
      </c>
      <c r="G12" s="35" t="n">
        <v>311275856</v>
      </c>
      <c r="H12" s="35" t="n">
        <v>1639457917</v>
      </c>
      <c r="I12" s="45" t="n">
        <f>IF(ISNUMBER(H12/D12*100), H12/D12*100, "-")</f>
        <v>32.3628234490121</v>
      </c>
      <c r="J12" s="52"/>
      <c r="K12" s="6"/>
      <c r="L12" s="15" t="s">
        <v>66</v>
      </c>
      <c r="M12" s="56"/>
      <c r="N12" s="29" t="n">
        <v>3312856000</v>
      </c>
      <c r="O12" s="35" t="n">
        <v>91833000</v>
      </c>
      <c r="P12" s="35" t="n">
        <v>1131720000</v>
      </c>
      <c r="Q12" s="35" t="n">
        <v>172084626</v>
      </c>
      <c r="R12" s="35" t="n">
        <v>467189245</v>
      </c>
      <c r="S12" s="45" t="n">
        <f>IF(ISNUMBER(R12/N12*100), R12/N12*100, "-")</f>
        <v>14.1023106648765</v>
      </c>
      <c r="T12" s="52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9" t="n">
        <v>0</v>
      </c>
      <c r="E13" s="34" t="n">
        <v>0</v>
      </c>
      <c r="F13" s="35" t="n">
        <v>0</v>
      </c>
      <c r="G13" s="35" t="n">
        <v>0</v>
      </c>
      <c r="H13" s="35" t="n">
        <v>0</v>
      </c>
      <c r="I13" s="46" t="s">
        <v>45</v>
      </c>
      <c r="J13" s="52"/>
      <c r="K13" s="6"/>
      <c r="L13" s="15" t="s">
        <v>67</v>
      </c>
      <c r="M13" s="56"/>
      <c r="N13" s="29" t="n">
        <v>296267000</v>
      </c>
      <c r="O13" s="35" t="n">
        <v>9647000</v>
      </c>
      <c r="P13" s="35" t="n">
        <v>79132000</v>
      </c>
      <c r="Q13" s="35" t="n">
        <v>8222252</v>
      </c>
      <c r="R13" s="35" t="n">
        <v>59342632</v>
      </c>
      <c r="S13" s="45" t="n">
        <f>IF(ISNUMBER(R13/N13*100), R13/N13*100, "-")</f>
        <v>20.0301187779942</v>
      </c>
      <c r="T13" s="52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742711000</v>
      </c>
      <c r="E14" s="33" t="n">
        <v>72761000</v>
      </c>
      <c r="F14" s="32" t="n">
        <v>393745000</v>
      </c>
      <c r="G14" s="32" t="n">
        <v>124486743</v>
      </c>
      <c r="H14" s="32" t="n">
        <v>464551237</v>
      </c>
      <c r="I14" s="45" t="n">
        <f>IF(ISNUMBER(H14/D14*100), H14/D14*100, "-")</f>
        <v>62.5480485680164</v>
      </c>
      <c r="J14" s="52"/>
      <c r="K14" s="6"/>
      <c r="L14" s="15" t="s">
        <v>68</v>
      </c>
      <c r="M14" s="56"/>
      <c r="N14" s="29" t="n">
        <v>5389301000</v>
      </c>
      <c r="O14" s="35" t="n">
        <v>654955495</v>
      </c>
      <c r="P14" s="35" t="n">
        <v>2587717385</v>
      </c>
      <c r="Q14" s="35" t="n">
        <v>561300187</v>
      </c>
      <c r="R14" s="35" t="n">
        <v>2013807637</v>
      </c>
      <c r="S14" s="45" t="n">
        <f>IF(ISNUMBER(R14/N14*100), R14/N14*100, "-")</f>
        <v>37.3667686588669</v>
      </c>
      <c r="T14" s="5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10804807000</v>
      </c>
      <c r="E15" s="33" t="n">
        <v>0</v>
      </c>
      <c r="F15" s="32" t="n">
        <v>4807000</v>
      </c>
      <c r="G15" s="32" t="n">
        <v>0</v>
      </c>
      <c r="H15" s="32" t="n">
        <v>4807000</v>
      </c>
      <c r="I15" s="45" t="n">
        <f>IF(ISNUMBER(H15/D15*100), H15/D15*100, "-")</f>
        <v>0.0444894573313526</v>
      </c>
      <c r="J15" s="51"/>
      <c r="K15" s="11"/>
      <c r="L15" s="15" t="s">
        <v>69</v>
      </c>
      <c r="M15" s="57"/>
      <c r="N15" s="28" t="n">
        <v>0</v>
      </c>
      <c r="O15" s="32" t="n">
        <v>0</v>
      </c>
      <c r="P15" s="32" t="n">
        <v>0</v>
      </c>
      <c r="Q15" s="32" t="n">
        <v>0</v>
      </c>
      <c r="R15" s="32" t="n">
        <v>0</v>
      </c>
      <c r="S15" s="46" t="s">
        <v>45</v>
      </c>
      <c r="T15" s="5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43742511000</v>
      </c>
      <c r="E16" s="33" t="n">
        <v>2428087000</v>
      </c>
      <c r="F16" s="32" t="n">
        <v>23298186000</v>
      </c>
      <c r="G16" s="32" t="n">
        <v>2224731572</v>
      </c>
      <c r="H16" s="32" t="n">
        <v>23903727098</v>
      </c>
      <c r="I16" s="45" t="n">
        <f>IF(ISNUMBER(H16/D16*100), H16/D16*100, "-")</f>
        <v>54.6464447319908</v>
      </c>
      <c r="J16" s="51"/>
      <c r="K16" s="11"/>
      <c r="L16" s="15" t="s">
        <v>70</v>
      </c>
      <c r="M16" s="56"/>
      <c r="N16" s="28" t="n">
        <v>471438000</v>
      </c>
      <c r="O16" s="32" t="n">
        <v>0</v>
      </c>
      <c r="P16" s="32" t="n">
        <v>0</v>
      </c>
      <c r="Q16" s="32" t="n">
        <v>0</v>
      </c>
      <c r="R16" s="32" t="n">
        <v>0</v>
      </c>
      <c r="S16" s="67" t="n">
        <f>IF(ISNUMBER(R16/N16*100), R16/N16*100, "-")</f>
        <v>0</v>
      </c>
      <c r="T16" s="51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503165000</v>
      </c>
      <c r="E17" s="33" t="n">
        <v>6130000</v>
      </c>
      <c r="F17" s="32" t="n">
        <v>64419000</v>
      </c>
      <c r="G17" s="32" t="n">
        <v>11732320</v>
      </c>
      <c r="H17" s="32" t="n">
        <v>29434062</v>
      </c>
      <c r="I17" s="45" t="n">
        <f>IF(ISNUMBER(H17/D17*100), H17/D17*100, "-")</f>
        <v>5.84978327188894</v>
      </c>
      <c r="J17" s="51"/>
      <c r="K17" s="6" t="s">
        <v>51</v>
      </c>
      <c r="L17" s="15"/>
      <c r="M17" s="22"/>
      <c r="N17" s="28" t="n">
        <f>N18-N19+N20</f>
        <v>9499962000</v>
      </c>
      <c r="O17" s="32" t="n">
        <f>O18-O19+O20</f>
        <v>0</v>
      </c>
      <c r="P17" s="32" t="n">
        <f>P18-P19+P20</f>
        <v>0</v>
      </c>
      <c r="Q17" s="32" t="n">
        <f>Q18-Q19+Q20</f>
        <v>0</v>
      </c>
      <c r="R17" s="32" t="n">
        <f>R18-R19+R20</f>
        <v>0</v>
      </c>
      <c r="S17" s="67" t="n">
        <f>IF(ISNUMBER(R17/N17*100), R17/N17*100, "-")</f>
        <v>0</v>
      </c>
      <c r="T17" s="51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9127610000</v>
      </c>
      <c r="E18" s="33" t="n">
        <v>137581000</v>
      </c>
      <c r="F18" s="32" t="n">
        <v>5955757000</v>
      </c>
      <c r="G18" s="32" t="n">
        <v>250100835</v>
      </c>
      <c r="H18" s="32" t="n">
        <v>6269945554</v>
      </c>
      <c r="I18" s="45" t="n">
        <f>IF(ISNUMBER(H18/D18*100), H18/D18*100, "-")</f>
        <v>68.692084280551</v>
      </c>
      <c r="J18" s="51"/>
      <c r="K18" s="11"/>
      <c r="L18" s="15" t="s">
        <v>71</v>
      </c>
      <c r="M18" s="22"/>
      <c r="N18" s="28" t="n">
        <v>112499962000</v>
      </c>
      <c r="O18" s="32" t="n">
        <v>0</v>
      </c>
      <c r="P18" s="32" t="n">
        <v>0</v>
      </c>
      <c r="Q18" s="32" t="n">
        <v>0</v>
      </c>
      <c r="R18" s="32" t="n">
        <v>60000000000</v>
      </c>
      <c r="S18" s="45" t="n">
        <f>IF(ISNUMBER(R18/N18*100), R18/N18*100, "-")</f>
        <v>53.3333513481542</v>
      </c>
      <c r="T18" s="51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167766702000</v>
      </c>
      <c r="E19" s="33" t="n">
        <f>SUM(E20:E37, O7:O16)</f>
        <v>12854741495</v>
      </c>
      <c r="F19" s="33" t="n">
        <f>SUM(F20:F37, P7:P16)</f>
        <v>93177015385</v>
      </c>
      <c r="G19" s="33" t="n">
        <f>SUM(G20:G37, Q7:Q16)</f>
        <v>12562174315</v>
      </c>
      <c r="H19" s="33" t="n">
        <f>SUM(H20:H37, R7:R16)</f>
        <v>76406658411</v>
      </c>
      <c r="I19" s="45" t="n">
        <f>IF(ISNUMBER(H19/D19*100), H19/D19*100, "-")</f>
        <v>45.5433989582748</v>
      </c>
      <c r="J19" s="51"/>
      <c r="K19" s="6"/>
      <c r="L19" s="15" t="s">
        <v>72</v>
      </c>
      <c r="M19" s="22"/>
      <c r="N19" s="28" t="n">
        <v>103000000000</v>
      </c>
      <c r="O19" s="32" t="n">
        <v>0</v>
      </c>
      <c r="P19" s="32" t="n">
        <v>0</v>
      </c>
      <c r="Q19" s="32" t="n">
        <v>0</v>
      </c>
      <c r="R19" s="32" t="n">
        <v>60000000000</v>
      </c>
      <c r="S19" s="45" t="n">
        <f>IF(ISNUMBER(R19/N19*100), R19/N19*100, "-")</f>
        <v>58.252427184466</v>
      </c>
      <c r="T19" s="51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839188000</v>
      </c>
      <c r="E20" s="32" t="n">
        <v>61613000</v>
      </c>
      <c r="F20" s="32" t="n">
        <v>479313000</v>
      </c>
      <c r="G20" s="32" t="n">
        <v>54979025</v>
      </c>
      <c r="H20" s="32" t="n">
        <v>385425418</v>
      </c>
      <c r="I20" s="45" t="n">
        <f>IF(ISNUMBER(H20/D20*100), H20/D20*100, "-")</f>
        <v>45.9283757632378</v>
      </c>
      <c r="J20" s="52"/>
      <c r="K20" s="6"/>
      <c r="L20" s="15" t="s">
        <v>73</v>
      </c>
      <c r="M20" s="23"/>
      <c r="N20" s="59" t="n">
        <v>0</v>
      </c>
      <c r="O20" s="64" t="n">
        <v>0</v>
      </c>
      <c r="P20" s="64" t="n">
        <v>0</v>
      </c>
      <c r="Q20" s="64" t="n">
        <v>0</v>
      </c>
      <c r="R20" s="64" t="n">
        <v>0</v>
      </c>
      <c r="S20" s="46" t="s">
        <v>45</v>
      </c>
      <c r="T20" s="52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9" t="n">
        <v>7835117000</v>
      </c>
      <c r="E21" s="35" t="n">
        <v>457166000</v>
      </c>
      <c r="F21" s="35" t="n">
        <v>3828137000</v>
      </c>
      <c r="G21" s="35" t="n">
        <v>402764449</v>
      </c>
      <c r="H21" s="35" t="n">
        <v>2965214649</v>
      </c>
      <c r="I21" s="45" t="n">
        <f>IF(ISNUMBER(H21/D21*100), H21/D21*100, "-")</f>
        <v>37.8451866002767</v>
      </c>
      <c r="J21" s="51"/>
      <c r="K21" s="6" t="s">
        <v>52</v>
      </c>
      <c r="L21" s="18"/>
      <c r="M21" s="22"/>
      <c r="N21" s="28" t="n">
        <f>D8-D19-N19+N18+N20</f>
        <v>0</v>
      </c>
      <c r="O21" s="65" t="n">
        <f>E8-E19-O19+O18+O20</f>
        <v>-1515380495</v>
      </c>
      <c r="P21" s="65" t="n">
        <f>F8-F19-P19+P18+P20</f>
        <v>-13561589385</v>
      </c>
      <c r="Q21" s="65" t="n">
        <f>G8-G19-Q19+Q18+Q20</f>
        <v>1255862064</v>
      </c>
      <c r="R21" s="65" t="n">
        <f>H8-H19-R19+R18+R20</f>
        <v>2201836003</v>
      </c>
      <c r="S21" s="46" t="s">
        <v>45</v>
      </c>
      <c r="T21" s="51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9" t="n">
        <v>1883072000</v>
      </c>
      <c r="E22" s="35" t="n">
        <v>121055000</v>
      </c>
      <c r="F22" s="35" t="n">
        <v>1067173000</v>
      </c>
      <c r="G22" s="35" t="n">
        <v>110000806</v>
      </c>
      <c r="H22" s="35" t="n">
        <v>756338362</v>
      </c>
      <c r="I22" s="45" t="n">
        <f>IF(ISNUMBER(H22/D22*100), H22/D22*100, "-")</f>
        <v>40.1651324006729</v>
      </c>
      <c r="J22" s="51"/>
      <c r="K22" s="6" t="s">
        <v>53</v>
      </c>
      <c r="L22" s="15"/>
      <c r="M22" s="22"/>
      <c r="N22" s="60"/>
      <c r="O22" s="51"/>
      <c r="P22" s="51"/>
      <c r="Q22" s="51"/>
      <c r="R22" s="51"/>
      <c r="S22" s="51"/>
      <c r="T22" s="51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9" t="n">
        <v>1685361000</v>
      </c>
      <c r="E23" s="35" t="n">
        <v>14294000</v>
      </c>
      <c r="F23" s="35" t="n">
        <v>854015000</v>
      </c>
      <c r="G23" s="35" t="n">
        <v>22560492</v>
      </c>
      <c r="H23" s="35" t="n">
        <v>588015176</v>
      </c>
      <c r="I23" s="45" t="n">
        <f>IF(ISNUMBER(H23/D23*100), H23/D23*100, "-")</f>
        <v>34.8895682290026</v>
      </c>
      <c r="J23" s="51"/>
      <c r="K23" s="6" t="s">
        <v>54</v>
      </c>
      <c r="L23" s="15"/>
      <c r="M23" s="22"/>
      <c r="N23" s="28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46" t="s">
        <v>45</v>
      </c>
      <c r="T23" s="51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9" t="n">
        <v>59905242000</v>
      </c>
      <c r="E24" s="35" t="n">
        <v>4661111000</v>
      </c>
      <c r="F24" s="35" t="n">
        <v>38893738000</v>
      </c>
      <c r="G24" s="35" t="n">
        <v>5052638898</v>
      </c>
      <c r="H24" s="35" t="n">
        <v>37993538023</v>
      </c>
      <c r="I24" s="45" t="n">
        <f>IF(ISNUMBER(H24/D24*100), H24/D24*100, "-")</f>
        <v>63.4227268842349</v>
      </c>
      <c r="J24" s="51"/>
      <c r="K24" s="6" t="s">
        <v>55</v>
      </c>
      <c r="L24" s="15"/>
      <c r="M24" s="22"/>
      <c r="N24" s="28" t="n">
        <v>0</v>
      </c>
      <c r="O24" s="32" t="n">
        <v>0</v>
      </c>
      <c r="P24" s="32" t="n">
        <v>0</v>
      </c>
      <c r="Q24" s="32" t="n">
        <v>0</v>
      </c>
      <c r="R24" s="32" t="n">
        <v>0</v>
      </c>
      <c r="S24" s="46" t="s">
        <v>45</v>
      </c>
      <c r="T24" s="51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9" t="n">
        <v>1237430000</v>
      </c>
      <c r="E25" s="35" t="n">
        <v>120359000</v>
      </c>
      <c r="F25" s="35" t="n">
        <v>500465000</v>
      </c>
      <c r="G25" s="35" t="n">
        <v>38064274</v>
      </c>
      <c r="H25" s="35" t="n">
        <v>228007057</v>
      </c>
      <c r="I25" s="45" t="n">
        <f>IF(ISNUMBER(H25/D25*100), H25/D25*100, "-")</f>
        <v>18.4258549574521</v>
      </c>
      <c r="J25" s="51"/>
      <c r="K25" s="6" t="s">
        <v>51</v>
      </c>
      <c r="L25" s="15"/>
      <c r="M25" s="22"/>
      <c r="N25" s="60"/>
      <c r="O25" s="51"/>
      <c r="P25" s="51"/>
      <c r="Q25" s="51"/>
      <c r="R25" s="51"/>
      <c r="S25" s="51"/>
      <c r="T25" s="51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9" t="n">
        <v>12142778000</v>
      </c>
      <c r="E26" s="35" t="n">
        <v>1237579000</v>
      </c>
      <c r="F26" s="35" t="n">
        <v>5667468000</v>
      </c>
      <c r="G26" s="35" t="n">
        <v>939572206</v>
      </c>
      <c r="H26" s="35" t="n">
        <v>1820442904</v>
      </c>
      <c r="I26" s="45" t="n">
        <f>IF(ISNUMBER(H26/D26*100), H26/D26*100, "-")</f>
        <v>14.9919804512608</v>
      </c>
      <c r="J26" s="52"/>
      <c r="K26" s="6"/>
      <c r="L26" s="15" t="s">
        <v>71</v>
      </c>
      <c r="M26" s="23"/>
      <c r="N26" s="59" t="n">
        <v>0</v>
      </c>
      <c r="O26" s="64" t="n">
        <v>0</v>
      </c>
      <c r="P26" s="64" t="n">
        <v>0</v>
      </c>
      <c r="Q26" s="64" t="n">
        <v>0</v>
      </c>
      <c r="R26" s="64" t="n">
        <v>0</v>
      </c>
      <c r="S26" s="46" t="s">
        <v>45</v>
      </c>
      <c r="T26" s="52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9" t="n">
        <v>7716960000</v>
      </c>
      <c r="E27" s="35" t="n">
        <v>521094000</v>
      </c>
      <c r="F27" s="35" t="n">
        <v>2718229000</v>
      </c>
      <c r="G27" s="35" t="n">
        <v>391407724</v>
      </c>
      <c r="H27" s="35" t="n">
        <v>1443444220</v>
      </c>
      <c r="I27" s="45" t="n">
        <f>IF(ISNUMBER(H27/D27*100), H27/D27*100, "-")</f>
        <v>18.7048296220273</v>
      </c>
      <c r="J27" s="52"/>
      <c r="K27" s="6" t="s">
        <v>56</v>
      </c>
      <c r="L27" s="15"/>
      <c r="M27" s="23"/>
      <c r="N27" s="59" t="n">
        <v>0</v>
      </c>
      <c r="O27" s="64" t="n">
        <v>0</v>
      </c>
      <c r="P27" s="64" t="n">
        <v>0</v>
      </c>
      <c r="Q27" s="64" t="n">
        <v>0</v>
      </c>
      <c r="R27" s="64" t="n">
        <v>0</v>
      </c>
      <c r="S27" s="46" t="s">
        <v>45</v>
      </c>
      <c r="T27" s="52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1030194000</v>
      </c>
      <c r="E28" s="32" t="n">
        <v>40378000</v>
      </c>
      <c r="F28" s="32" t="n">
        <v>532058000</v>
      </c>
      <c r="G28" s="32" t="n">
        <v>30795744</v>
      </c>
      <c r="H28" s="32" t="n">
        <v>323573388</v>
      </c>
      <c r="I28" s="45" t="n">
        <f>IF(ISNUMBER(H28/D28*100), H28/D28*100, "-")</f>
        <v>31.4089761734198</v>
      </c>
      <c r="J28" s="52"/>
      <c r="K28" s="6" t="s">
        <v>57</v>
      </c>
      <c r="L28" s="15"/>
      <c r="M28" s="23"/>
      <c r="N28" s="61"/>
      <c r="O28" s="52"/>
      <c r="P28" s="52"/>
      <c r="Q28" s="52"/>
      <c r="R28" s="52"/>
      <c r="S28" s="52"/>
      <c r="T28" s="52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2523118000</v>
      </c>
      <c r="E29" s="32" t="n">
        <v>144238000</v>
      </c>
      <c r="F29" s="32" t="n">
        <v>959717000</v>
      </c>
      <c r="G29" s="32" t="n">
        <v>159259401</v>
      </c>
      <c r="H29" s="32" t="n">
        <v>763138911</v>
      </c>
      <c r="I29" s="45" t="n">
        <f>IF(ISNUMBER(H29/D29*100), H29/D29*100, "-")</f>
        <v>30.2458668599725</v>
      </c>
      <c r="J29" s="51"/>
      <c r="K29" s="6" t="s">
        <v>54</v>
      </c>
      <c r="L29" s="15"/>
      <c r="M29" s="22"/>
      <c r="N29" s="28" t="n">
        <v>25410566865</v>
      </c>
      <c r="O29" s="32" t="n">
        <v>0</v>
      </c>
      <c r="P29" s="32" t="n">
        <v>0</v>
      </c>
      <c r="Q29" s="32" t="n">
        <v>655034420</v>
      </c>
      <c r="R29" s="32" t="n">
        <v>9859527348</v>
      </c>
      <c r="S29" s="45" t="n">
        <f>IF(ISNUMBER(R29/N29*100), R29/N29*100, "-")</f>
        <v>38.8008949205313</v>
      </c>
      <c r="T29" s="51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569176000</v>
      </c>
      <c r="E30" s="32" t="n">
        <v>25235000</v>
      </c>
      <c r="F30" s="32" t="n">
        <v>195031000</v>
      </c>
      <c r="G30" s="32" t="n">
        <v>15096481</v>
      </c>
      <c r="H30" s="32" t="n">
        <v>148839479</v>
      </c>
      <c r="I30" s="45" t="n">
        <f>IF(ISNUMBER(H30/D30*100), H30/D30*100, "-")</f>
        <v>26.1499920938339</v>
      </c>
      <c r="J30" s="51"/>
      <c r="K30" s="6" t="s">
        <v>55</v>
      </c>
      <c r="L30" s="15"/>
      <c r="M30" s="22"/>
      <c r="N30" s="28" t="n">
        <v>23255038958</v>
      </c>
      <c r="O30" s="32" t="n">
        <v>0</v>
      </c>
      <c r="P30" s="32" t="n">
        <v>0</v>
      </c>
      <c r="Q30" s="32" t="n">
        <v>1514963085</v>
      </c>
      <c r="R30" s="32" t="n">
        <v>6024294543</v>
      </c>
      <c r="S30" s="45" t="n">
        <f>IF(ISNUMBER(R30/N30*100), R30/N30*100, "-")</f>
        <v>25.9053298249908</v>
      </c>
      <c r="T30" s="51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9" t="n">
        <v>19680017000</v>
      </c>
      <c r="E31" s="35" t="n">
        <v>1574559000</v>
      </c>
      <c r="F31" s="35" t="n">
        <v>10243275000</v>
      </c>
      <c r="G31" s="35" t="n">
        <v>1806588084</v>
      </c>
      <c r="H31" s="35" t="n">
        <v>7091269873</v>
      </c>
      <c r="I31" s="45" t="n">
        <f>IF(ISNUMBER(H31/D31*100), H31/D31*100, "-")</f>
        <v>36.0328442450024</v>
      </c>
      <c r="J31" s="51"/>
      <c r="K31" s="6" t="s">
        <v>51</v>
      </c>
      <c r="L31" s="15"/>
      <c r="M31" s="22"/>
      <c r="N31" s="60"/>
      <c r="O31" s="51"/>
      <c r="P31" s="51"/>
      <c r="Q31" s="51"/>
      <c r="R31" s="51"/>
      <c r="S31" s="51"/>
      <c r="T31" s="51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9" t="n">
        <v>839652000</v>
      </c>
      <c r="E32" s="35" t="n">
        <v>36432000</v>
      </c>
      <c r="F32" s="35" t="n">
        <v>584874000</v>
      </c>
      <c r="G32" s="35" t="n">
        <v>31224846</v>
      </c>
      <c r="H32" s="35" t="n">
        <v>457984984</v>
      </c>
      <c r="I32" s="45" t="n">
        <f>IF(ISNUMBER(H32/D32*100), H32/D32*100, "-")</f>
        <v>54.5446189611887</v>
      </c>
      <c r="J32" s="52"/>
      <c r="K32" s="6"/>
      <c r="L32" s="15" t="s">
        <v>71</v>
      </c>
      <c r="M32" s="23"/>
      <c r="N32" s="28" t="n">
        <v>17860896763</v>
      </c>
      <c r="O32" s="35" t="n">
        <v>0</v>
      </c>
      <c r="P32" s="35" t="n">
        <v>0</v>
      </c>
      <c r="Q32" s="35" t="n">
        <v>0</v>
      </c>
      <c r="R32" s="35" t="n">
        <v>0</v>
      </c>
      <c r="S32" s="32" t="n">
        <f>IF(ISNUMBER(R32/N32*100), R32/N32*100, "-")</f>
        <v>0</v>
      </c>
      <c r="T32" s="52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9" t="n">
        <v>11316346000</v>
      </c>
      <c r="E33" s="35" t="n">
        <v>875500000</v>
      </c>
      <c r="F33" s="35" t="n">
        <v>6856030000</v>
      </c>
      <c r="G33" s="35" t="n">
        <v>925704097</v>
      </c>
      <c r="H33" s="35" t="n">
        <v>6184872615</v>
      </c>
      <c r="I33" s="45" t="n">
        <f>IF(ISNUMBER(H33/D33*100), H33/D33*100, "-")</f>
        <v>54.6543258309705</v>
      </c>
      <c r="J33" s="51"/>
      <c r="K33" s="11"/>
      <c r="L33" s="18"/>
      <c r="M33" s="22"/>
      <c r="N33" s="60"/>
      <c r="O33" s="51"/>
      <c r="P33" s="51"/>
      <c r="Q33" s="51"/>
      <c r="R33" s="51"/>
      <c r="S33" s="51"/>
      <c r="T33" s="51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3224268000</v>
      </c>
      <c r="E34" s="32" t="n">
        <v>218241000</v>
      </c>
      <c r="F34" s="32" t="n">
        <v>1884982000</v>
      </c>
      <c r="G34" s="32" t="n">
        <v>218542975</v>
      </c>
      <c r="H34" s="32" t="n">
        <v>1547699654</v>
      </c>
      <c r="I34" s="45" t="n">
        <f>IF(ISNUMBER(H34/D34*100), H34/D34*100, "-")</f>
        <v>48.0015821885774</v>
      </c>
      <c r="J34" s="51"/>
      <c r="K34" s="11"/>
      <c r="L34" s="18"/>
      <c r="M34" s="22"/>
      <c r="N34" s="60"/>
      <c r="O34" s="51"/>
      <c r="P34" s="51"/>
      <c r="Q34" s="51"/>
      <c r="R34" s="51"/>
      <c r="S34" s="51"/>
      <c r="T34" s="51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10582426000</v>
      </c>
      <c r="E35" s="32" t="n">
        <v>757347000</v>
      </c>
      <c r="F35" s="32" t="n">
        <v>7084414000</v>
      </c>
      <c r="G35" s="32" t="n">
        <v>485470270</v>
      </c>
      <c r="H35" s="32" t="n">
        <v>5582780415</v>
      </c>
      <c r="I35" s="45" t="n">
        <f>IF(ISNUMBER(H35/D35*100), H35/D35*100, "-")</f>
        <v>52.7552039107101</v>
      </c>
      <c r="J35" s="51"/>
      <c r="K35" s="6"/>
      <c r="L35" s="15"/>
      <c r="M35" s="22"/>
      <c r="N35" s="60"/>
      <c r="O35" s="51"/>
      <c r="P35" s="51"/>
      <c r="Q35" s="51"/>
      <c r="R35" s="51"/>
      <c r="S35" s="51"/>
      <c r="T35" s="51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5845399000</v>
      </c>
      <c r="E36" s="32" t="n">
        <v>432411000</v>
      </c>
      <c r="F36" s="32" t="n">
        <v>2926372000</v>
      </c>
      <c r="G36" s="32" t="n">
        <v>374140556</v>
      </c>
      <c r="H36" s="32" t="n">
        <v>2452280134</v>
      </c>
      <c r="I36" s="45" t="n">
        <f>IF(ISNUMBER(H36/D36*100), H36/D36*100, "-")</f>
        <v>41.9523138454706</v>
      </c>
      <c r="J36" s="51"/>
      <c r="K36" s="6"/>
      <c r="L36" s="15"/>
      <c r="M36" s="22"/>
      <c r="N36" s="60"/>
      <c r="O36" s="51"/>
      <c r="P36" s="51"/>
      <c r="Q36" s="51"/>
      <c r="R36" s="51"/>
      <c r="S36" s="51"/>
      <c r="T36" s="51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30" t="n">
        <v>1495317000</v>
      </c>
      <c r="E37" s="36" t="n">
        <v>118930000</v>
      </c>
      <c r="F37" s="36" t="n">
        <v>686461000</v>
      </c>
      <c r="G37" s="36" t="n">
        <v>99325668</v>
      </c>
      <c r="H37" s="36" t="n">
        <v>528377410</v>
      </c>
      <c r="I37" s="47" t="n">
        <f>IF(ISNUMBER(H37/D37*100), H37/D37*100, "-")</f>
        <v>35.3354780290734</v>
      </c>
      <c r="J37" s="53"/>
      <c r="K37" s="7"/>
      <c r="L37" s="16"/>
      <c r="M37" s="24"/>
      <c r="N37" s="62"/>
      <c r="O37" s="53"/>
      <c r="P37" s="53"/>
      <c r="Q37" s="53"/>
      <c r="R37" s="53"/>
      <c r="S37" s="53"/>
      <c r="T37" s="53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8"/>
      <c r="G39" s="39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8" t="s">
        <v>75</v>
      </c>
      <c r="Q39" s="39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8"/>
      <c r="G40" s="40"/>
      <c r="H40" s="8"/>
      <c r="I40" s="8"/>
      <c r="J40" s="54"/>
      <c r="K40" s="8"/>
      <c r="L40" s="18"/>
      <c r="M40" s="18"/>
      <c r="N40" s="8"/>
      <c r="O40" s="8"/>
      <c r="P40" s="38" t="s">
        <v>76</v>
      </c>
      <c r="Q40" s="40"/>
      <c r="R40" s="8"/>
      <c r="S40" s="8"/>
      <c r="T40" s="5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3"/>
      <c r="I42" s="43"/>
      <c r="J42" s="43"/>
      <c r="K42" s="10" t="s">
        <v>60</v>
      </c>
      <c r="L42" s="18"/>
      <c r="M42" s="18"/>
      <c r="N42" s="18"/>
      <c r="O42" s="18"/>
      <c r="P42" s="18"/>
      <c r="Q42" s="18"/>
      <c r="R42" s="43"/>
      <c r="S42" s="43"/>
      <c r="T42" s="43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