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<sst xmlns="http://schemas.openxmlformats.org/spreadsheetml/2006/main" count="79">
  <si>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</si>
  <si>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</si>
  <si>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</si>
  <si>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</si>
  <si>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</si>
  <si>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</si>
  <si>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</si>
  <si>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</si>
  <si>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中華民國112年9月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</si>
  <si>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</si>
  <si>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</si>
  <si>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</si>
  <si>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</si>
  <si>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</si>
  <si>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</si>
  <si>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</si>
  <si>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</si>
  <si>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</si>
  <si>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</si>
  <si>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</si>
  <si>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</si>
  <si>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</si>
  <si>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</si>
  <si>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</si>
  <si>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</si>
  <si>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</si>
  <si>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</si>
  <si>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</si>
  <si>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</si>
  <si>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</si>
  <si>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</si>
  <si>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</si>
  <si>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</si>
  <si>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</si>
  <si>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</si>
  <si>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</si>
  <si>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</si>
  <si>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</si>
  <si>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</si>
  <si>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</si>
  <si>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</si>
  <si>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</si>
  <si>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</si>
  <si>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</si>
  <si>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</si>
  <si>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</si>
  <si>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</si>
  <si>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</si>
  <si>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</si>
  <si>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</si>
  <si>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</si>
  <si>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</si>
  <si>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</si>
  <si>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</si>
  <si>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</si>
  <si>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</si>
  <si>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</si>
  <si>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</si>
  <si>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</si>
  <si>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</si>
  <si>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</si>
  <si>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</si>
  <si>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</si>
  <si>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</si>
  <si>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</si>
  <si>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</si>
  <si>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</si>
  <si>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</si>
  <si>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</si>
  <si>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</si>
  <si>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</si>
  <si>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</si>
  <si>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</si>
  <si>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</si>
  <si>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</si>
  <si>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</si>
  <si>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</si>
  <si>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中華民國112年10月23日編製</t>
  </si>
  <si>
    <t>機關首長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</si>
</sst>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vertical="center"/>
    </xf>
    <xf numFmtId="200" fontId="1" borderId="5" xfId="0" applyNumberFormat="true" applyFont="true" applyBorder="true">
      <alignment horizontal="center"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vertical="center"/>
    </xf>
    <xf numFmtId="200" fontId="1" borderId="0" xfId="0" applyNumberFormat="true" applyFont="true">
      <alignment horizontal="center" vertical="center"/>
    </xf>
    <xf numFmtId="203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32" sqref="R32:R32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44</v>
      </c>
      <c r="T5" s="47" t="s">
        <v>49</v>
      </c>
      <c r="U5" s="6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69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2"/>
      <c r="N7" s="55" t="n">
        <v>1480508000</v>
      </c>
      <c r="O7" s="61" t="n">
        <v>129078000</v>
      </c>
      <c r="P7" s="61" t="n">
        <v>1129810000</v>
      </c>
      <c r="Q7" s="61" t="n">
        <v>95354305</v>
      </c>
      <c r="R7" s="61" t="n">
        <v>911949297</v>
      </c>
      <c r="S7" s="65" t="n">
        <f>IF(ISNUMBER(R7/N7*100), R7/N7*100, "-")</f>
        <v>61.5970529710072</v>
      </c>
      <c r="T7" s="30"/>
      <c r="U7" s="69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158266740000</v>
      </c>
      <c r="E8" s="31" t="n">
        <f>SUM(E9:E18)</f>
        <v>7852056000</v>
      </c>
      <c r="F8" s="31" t="n">
        <f>SUM(F9:F18)</f>
        <v>109467621000</v>
      </c>
      <c r="G8" s="31" t="n">
        <f>SUM(G9:G18)</f>
        <v>8682021674</v>
      </c>
      <c r="H8" s="31" t="n">
        <f>SUM(H9:H18)</f>
        <v>107703422258</v>
      </c>
      <c r="I8" s="42" t="n">
        <f>IF(ISNUMBER(H8/D8*100), H8/D8*100, "-")</f>
        <v>68.051835943547</v>
      </c>
      <c r="J8" s="48"/>
      <c r="K8" s="6"/>
      <c r="L8" s="15" t="s">
        <v>62</v>
      </c>
      <c r="M8" s="53"/>
      <c r="N8" s="28" t="n">
        <v>166749000</v>
      </c>
      <c r="O8" s="31" t="n">
        <v>15038000</v>
      </c>
      <c r="P8" s="31" t="n">
        <v>146446000</v>
      </c>
      <c r="Q8" s="31" t="n">
        <v>8680036</v>
      </c>
      <c r="R8" s="31" t="n">
        <v>101537680</v>
      </c>
      <c r="S8" s="42" t="n">
        <f>IF(ISNUMBER(R8/N8*100), R8/N8*100, "-")</f>
        <v>60.8925270916167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86255184000</v>
      </c>
      <c r="E9" s="32" t="n">
        <v>4697149000</v>
      </c>
      <c r="F9" s="31" t="n">
        <v>61670121000</v>
      </c>
      <c r="G9" s="31" t="n">
        <v>4213352219</v>
      </c>
      <c r="H9" s="31" t="n">
        <v>58622151378</v>
      </c>
      <c r="I9" s="42" t="n">
        <f>IF(ISNUMBER(H9/D9*100), H9/D9*100, "-")</f>
        <v>67.963626833142</v>
      </c>
      <c r="J9" s="48"/>
      <c r="K9" s="6"/>
      <c r="L9" s="15" t="s">
        <v>63</v>
      </c>
      <c r="M9" s="53"/>
      <c r="N9" s="28" t="n">
        <v>287487000</v>
      </c>
      <c r="O9" s="31" t="n">
        <v>13605000</v>
      </c>
      <c r="P9" s="31" t="n">
        <v>171353000</v>
      </c>
      <c r="Q9" s="31" t="n">
        <v>11456350</v>
      </c>
      <c r="R9" s="31" t="n">
        <v>143529484</v>
      </c>
      <c r="S9" s="42" t="n">
        <f>IF(ISNUMBER(R9/N9*100), R9/N9*100, "-")</f>
        <v>49.9255562860234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3" t="s">
        <v>45</v>
      </c>
      <c r="J10" s="48"/>
      <c r="K10" s="6"/>
      <c r="L10" s="15" t="s">
        <v>64</v>
      </c>
      <c r="M10" s="53"/>
      <c r="N10" s="28" t="n">
        <v>913802000</v>
      </c>
      <c r="O10" s="31" t="n">
        <v>59342000</v>
      </c>
      <c r="P10" s="31" t="n">
        <v>743878000</v>
      </c>
      <c r="Q10" s="31" t="n">
        <v>56684756</v>
      </c>
      <c r="R10" s="31" t="n">
        <v>676957253</v>
      </c>
      <c r="S10" s="42" t="n">
        <f>IF(ISNUMBER(R10/N10*100), R10/N10*100, "-")</f>
        <v>74.0813932339829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2024884000</v>
      </c>
      <c r="E11" s="32" t="n">
        <v>174892000</v>
      </c>
      <c r="F11" s="31" t="n">
        <v>1451894000</v>
      </c>
      <c r="G11" s="31" t="n">
        <v>288015504</v>
      </c>
      <c r="H11" s="31" t="n">
        <v>2071204581</v>
      </c>
      <c r="I11" s="42" t="n">
        <f>IF(ISNUMBER(H11/D11*100), H11/D11*100, "-")</f>
        <v>102.287567139648</v>
      </c>
      <c r="J11" s="49"/>
      <c r="K11" s="6"/>
      <c r="L11" s="15" t="s">
        <v>65</v>
      </c>
      <c r="M11" s="53"/>
      <c r="N11" s="28" t="n">
        <v>5097233000</v>
      </c>
      <c r="O11" s="31" t="n">
        <v>537857000</v>
      </c>
      <c r="P11" s="31" t="n">
        <v>3359088000</v>
      </c>
      <c r="Q11" s="31" t="n">
        <v>303730094</v>
      </c>
      <c r="R11" s="31" t="n">
        <v>2109321930</v>
      </c>
      <c r="S11" s="42" t="n">
        <f>IF(ISNUMBER(R11/N11*100), R11/N11*100, "-")</f>
        <v>41.3817051329614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5065868000</v>
      </c>
      <c r="E12" s="32" t="n">
        <v>271199000</v>
      </c>
      <c r="F12" s="31" t="n">
        <v>4342879000</v>
      </c>
      <c r="G12" s="31" t="n">
        <v>1286076586</v>
      </c>
      <c r="H12" s="31" t="n">
        <v>4516189056</v>
      </c>
      <c r="I12" s="42" t="n">
        <f>IF(ISNUMBER(H12/D12*100), H12/D12*100, "-")</f>
        <v>89.1493630706525</v>
      </c>
      <c r="J12" s="49"/>
      <c r="K12" s="6"/>
      <c r="L12" s="15" t="s">
        <v>66</v>
      </c>
      <c r="M12" s="53"/>
      <c r="N12" s="28" t="n">
        <v>3312856000</v>
      </c>
      <c r="O12" s="31" t="n">
        <v>118696000</v>
      </c>
      <c r="P12" s="31" t="n">
        <v>1512366000</v>
      </c>
      <c r="Q12" s="31" t="n">
        <v>144926979</v>
      </c>
      <c r="R12" s="31" t="n">
        <v>682505768</v>
      </c>
      <c r="S12" s="42" t="n">
        <f>IF(ISNUMBER(R12/N12*100), R12/N12*100, "-")</f>
        <v>20.6017336099124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3" t="s">
        <v>45</v>
      </c>
      <c r="J13" s="49"/>
      <c r="K13" s="6"/>
      <c r="L13" s="15" t="s">
        <v>67</v>
      </c>
      <c r="M13" s="53"/>
      <c r="N13" s="28" t="n">
        <v>296267000</v>
      </c>
      <c r="O13" s="31" t="n">
        <v>22159000</v>
      </c>
      <c r="P13" s="31" t="n">
        <v>142747000</v>
      </c>
      <c r="Q13" s="31" t="n">
        <v>15854835</v>
      </c>
      <c r="R13" s="31" t="n">
        <v>116952000</v>
      </c>
      <c r="S13" s="42" t="n">
        <f>IF(ISNUMBER(R13/N13*100), R13/N13*100, "-")</f>
        <v>39.4752031107076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742711000</v>
      </c>
      <c r="E14" s="32" t="n">
        <v>31612000</v>
      </c>
      <c r="F14" s="31" t="n">
        <v>519589000</v>
      </c>
      <c r="G14" s="31" t="n">
        <v>71934475</v>
      </c>
      <c r="H14" s="31" t="n">
        <v>679601716</v>
      </c>
      <c r="I14" s="42" t="n">
        <f>IF(ISNUMBER(H14/D14*100), H14/D14*100, "-")</f>
        <v>91.5028478102519</v>
      </c>
      <c r="J14" s="49"/>
      <c r="K14" s="6"/>
      <c r="L14" s="15" t="s">
        <v>68</v>
      </c>
      <c r="M14" s="53"/>
      <c r="N14" s="28" t="n">
        <v>5389301000</v>
      </c>
      <c r="O14" s="31" t="n">
        <v>206828000</v>
      </c>
      <c r="P14" s="31" t="n">
        <v>3379033582</v>
      </c>
      <c r="Q14" s="31" t="n">
        <v>179913241</v>
      </c>
      <c r="R14" s="31" t="n">
        <v>2523862845</v>
      </c>
      <c r="S14" s="42" t="n">
        <f>IF(ISNUMBER(R14/N14*100), R14/N14*100, "-")</f>
        <v>46.8309868942188</v>
      </c>
      <c r="T14" s="4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10804807000</v>
      </c>
      <c r="E15" s="32" t="n">
        <v>0</v>
      </c>
      <c r="F15" s="31" t="n">
        <v>4807000</v>
      </c>
      <c r="G15" s="31" t="n">
        <v>0</v>
      </c>
      <c r="H15" s="31" t="n">
        <v>4807000</v>
      </c>
      <c r="I15" s="42" t="n">
        <f>IF(ISNUMBER(H15/D15*100), H15/D15*100, "-")</f>
        <v>0.0444894573313526</v>
      </c>
      <c r="J15" s="48"/>
      <c r="K15" s="11"/>
      <c r="L15" s="15" t="s">
        <v>69</v>
      </c>
      <c r="M15" s="54"/>
      <c r="N15" s="56" t="n">
        <v>0</v>
      </c>
      <c r="O15" s="62" t="n">
        <v>0</v>
      </c>
      <c r="P15" s="62" t="n">
        <v>0</v>
      </c>
      <c r="Q15" s="62" t="n">
        <v>0</v>
      </c>
      <c r="R15" s="62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43742511000</v>
      </c>
      <c r="E16" s="32" t="n">
        <v>2534396000</v>
      </c>
      <c r="F16" s="31" t="n">
        <v>33820527000</v>
      </c>
      <c r="G16" s="31" t="n">
        <v>2488921984</v>
      </c>
      <c r="H16" s="31" t="n">
        <v>32918447823</v>
      </c>
      <c r="I16" s="42" t="n">
        <f>IF(ISNUMBER(H16/D16*100), H16/D16*100, "-")</f>
        <v>75.2550483967416</v>
      </c>
      <c r="J16" s="48"/>
      <c r="K16" s="11"/>
      <c r="L16" s="15" t="s">
        <v>70</v>
      </c>
      <c r="M16" s="53"/>
      <c r="N16" s="56" t="n">
        <v>393323000</v>
      </c>
      <c r="O16" s="62" t="n">
        <v>0</v>
      </c>
      <c r="P16" s="62" t="n">
        <v>0</v>
      </c>
      <c r="Q16" s="62" t="n">
        <v>0</v>
      </c>
      <c r="R16" s="62" t="n">
        <v>0</v>
      </c>
      <c r="S16" s="66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503165000</v>
      </c>
      <c r="E17" s="32" t="n">
        <v>4010000</v>
      </c>
      <c r="F17" s="31" t="n">
        <v>231403000</v>
      </c>
      <c r="G17" s="31" t="n">
        <v>10410314</v>
      </c>
      <c r="H17" s="31" t="n">
        <v>233591274</v>
      </c>
      <c r="I17" s="42" t="n">
        <f>IF(ISNUMBER(H17/D17*100), H17/D17*100, "-")</f>
        <v>46.4243884212932</v>
      </c>
      <c r="J17" s="48"/>
      <c r="K17" s="6" t="s">
        <v>51</v>
      </c>
      <c r="L17" s="15"/>
      <c r="M17" s="22"/>
      <c r="N17" s="56" t="n">
        <f>N18-N19+N20</f>
        <v>9499962000</v>
      </c>
      <c r="O17" s="62" t="n">
        <f>O18-O19+O20</f>
        <v>0</v>
      </c>
      <c r="P17" s="62" t="n">
        <f>P18-P19+P20</f>
        <v>0</v>
      </c>
      <c r="Q17" s="62" t="n">
        <f>Q18-Q19+Q20</f>
        <v>0</v>
      </c>
      <c r="R17" s="62" t="n">
        <f>R18-R19+R20</f>
        <v>0</v>
      </c>
      <c r="S17" s="66" t="n">
        <f>IF(ISNUMBER(R17/N17*100), R17/N17*100, "-")</f>
        <v>0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9127610000</v>
      </c>
      <c r="E18" s="32" t="n">
        <v>138798000</v>
      </c>
      <c r="F18" s="31" t="n">
        <v>7426401000</v>
      </c>
      <c r="G18" s="31" t="n">
        <v>323310592</v>
      </c>
      <c r="H18" s="31" t="n">
        <v>8657429430</v>
      </c>
      <c r="I18" s="42" t="n">
        <f>IF(ISNUMBER(H18/D18*100), H18/D18*100, "-")</f>
        <v>94.8488096007608</v>
      </c>
      <c r="J18" s="48"/>
      <c r="K18" s="11"/>
      <c r="L18" s="15" t="s">
        <v>71</v>
      </c>
      <c r="M18" s="22"/>
      <c r="N18" s="56" t="n">
        <v>112499962000</v>
      </c>
      <c r="O18" s="62" t="n">
        <v>0</v>
      </c>
      <c r="P18" s="62" t="n">
        <v>0</v>
      </c>
      <c r="Q18" s="62" t="n">
        <v>0</v>
      </c>
      <c r="R18" s="62" t="n">
        <v>60000000000</v>
      </c>
      <c r="S18" s="42" t="n">
        <f>IF(ISNUMBER(R18/N18*100), R18/N18*100, "-")</f>
        <v>53.3333513481542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167766702000</v>
      </c>
      <c r="E19" s="32" t="n">
        <f>SUM(E20:E37, O7:O16)</f>
        <v>13357430500</v>
      </c>
      <c r="F19" s="32" t="n">
        <f>SUM(F20:F37, P7:P16)</f>
        <v>132986017582</v>
      </c>
      <c r="G19" s="32" t="n">
        <f>SUM(G20:G37, Q7:Q16)</f>
        <v>10366481535</v>
      </c>
      <c r="H19" s="32" t="n">
        <f>SUM(H20:H37, R7:R16)</f>
        <v>107943253936</v>
      </c>
      <c r="I19" s="42" t="n">
        <f>IF(ISNUMBER(H19/D19*100), H19/D19*100, "-")</f>
        <v>64.3412862321154</v>
      </c>
      <c r="J19" s="48"/>
      <c r="K19" s="6"/>
      <c r="L19" s="15" t="s">
        <v>72</v>
      </c>
      <c r="M19" s="22"/>
      <c r="N19" s="56" t="n">
        <v>103000000000</v>
      </c>
      <c r="O19" s="62" t="n">
        <v>0</v>
      </c>
      <c r="P19" s="62" t="n">
        <v>0</v>
      </c>
      <c r="Q19" s="62" t="n">
        <v>0</v>
      </c>
      <c r="R19" s="62" t="n">
        <v>60000000000</v>
      </c>
      <c r="S19" s="42" t="n">
        <f>IF(ISNUMBER(R19/N19*100), R19/N19*100, "-")</f>
        <v>58.252427184466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839188000</v>
      </c>
      <c r="E20" s="31" t="n">
        <v>66505000</v>
      </c>
      <c r="F20" s="31" t="n">
        <v>693900000</v>
      </c>
      <c r="G20" s="31" t="n">
        <v>54071892</v>
      </c>
      <c r="H20" s="31" t="n">
        <v>548831401</v>
      </c>
      <c r="I20" s="42" t="n">
        <f>IF(ISNUMBER(H20/D20*100), H20/D20*100, "-")</f>
        <v>65.4002918297211</v>
      </c>
      <c r="J20" s="49"/>
      <c r="K20" s="6"/>
      <c r="L20" s="15" t="s">
        <v>73</v>
      </c>
      <c r="M20" s="23"/>
      <c r="N20" s="57" t="n">
        <v>0</v>
      </c>
      <c r="O20" s="63" t="n">
        <v>0</v>
      </c>
      <c r="P20" s="63" t="n">
        <v>0</v>
      </c>
      <c r="Q20" s="63" t="n">
        <v>0</v>
      </c>
      <c r="R20" s="63" t="n">
        <v>0</v>
      </c>
      <c r="S20" s="43" t="s">
        <v>45</v>
      </c>
      <c r="T20" s="4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7841496000</v>
      </c>
      <c r="E21" s="31" t="n">
        <v>971377000</v>
      </c>
      <c r="F21" s="31" t="n">
        <v>6440349000</v>
      </c>
      <c r="G21" s="31" t="n">
        <v>418859585</v>
      </c>
      <c r="H21" s="31" t="n">
        <v>4302743962</v>
      </c>
      <c r="I21" s="42" t="n">
        <f>IF(ISNUMBER(H21/D21*100), H21/D21*100, "-")</f>
        <v>54.8714679188767</v>
      </c>
      <c r="J21" s="48"/>
      <c r="K21" s="6" t="s">
        <v>52</v>
      </c>
      <c r="L21" s="18"/>
      <c r="M21" s="22"/>
      <c r="N21" s="56" t="n">
        <f>D8-D19-N19+N18+N20</f>
        <v>0</v>
      </c>
      <c r="O21" s="64" t="n">
        <f>E8-E19-O19+O18+O20</f>
        <v>-5505374500</v>
      </c>
      <c r="P21" s="64" t="n">
        <f>F8-F19-P19+P18+P20</f>
        <v>-23518396582</v>
      </c>
      <c r="Q21" s="64" t="n">
        <f>G8-G19-Q19+Q18+Q20</f>
        <v>-1684459861</v>
      </c>
      <c r="R21" s="64" t="n">
        <f>H8-H19-R19+R18+R20</f>
        <v>-239831678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1887844000</v>
      </c>
      <c r="E22" s="31" t="n">
        <v>110186000</v>
      </c>
      <c r="F22" s="31" t="n">
        <v>1592086000</v>
      </c>
      <c r="G22" s="31" t="n">
        <v>111653044</v>
      </c>
      <c r="H22" s="31" t="n">
        <v>1055326729</v>
      </c>
      <c r="I22" s="42" t="n">
        <f>IF(ISNUMBER(H22/D22*100), H22/D22*100, "-")</f>
        <v>55.9011618015048</v>
      </c>
      <c r="J22" s="48"/>
      <c r="K22" s="6" t="s">
        <v>53</v>
      </c>
      <c r="L22" s="15"/>
      <c r="M22" s="22"/>
      <c r="N22" s="58"/>
      <c r="O22" s="48"/>
      <c r="P22" s="48"/>
      <c r="Q22" s="48"/>
      <c r="R22" s="48"/>
      <c r="S22" s="48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1685361000</v>
      </c>
      <c r="E23" s="31" t="n">
        <v>255333000</v>
      </c>
      <c r="F23" s="31" t="n">
        <v>1138576000</v>
      </c>
      <c r="G23" s="31" t="n">
        <v>17633131</v>
      </c>
      <c r="H23" s="31" t="n">
        <v>641002892</v>
      </c>
      <c r="I23" s="42" t="n">
        <f>IF(ISNUMBER(H23/D23*100), H23/D23*100, "-")</f>
        <v>38.0335662211241</v>
      </c>
      <c r="J23" s="48"/>
      <c r="K23" s="6" t="s">
        <v>54</v>
      </c>
      <c r="L23" s="15"/>
      <c r="M23" s="22"/>
      <c r="N23" s="56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59905242000</v>
      </c>
      <c r="E24" s="31" t="n">
        <v>5044269000</v>
      </c>
      <c r="F24" s="31" t="n">
        <v>53618840000</v>
      </c>
      <c r="G24" s="31" t="n">
        <v>4968008747</v>
      </c>
      <c r="H24" s="31" t="n">
        <v>51035257166</v>
      </c>
      <c r="I24" s="42" t="n">
        <f>IF(ISNUMBER(H24/D24*100), H24/D24*100, "-")</f>
        <v>85.193307734238</v>
      </c>
      <c r="J24" s="48"/>
      <c r="K24" s="6" t="s">
        <v>55</v>
      </c>
      <c r="L24" s="15"/>
      <c r="M24" s="22"/>
      <c r="N24" s="56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1237430000</v>
      </c>
      <c r="E25" s="31" t="n">
        <v>28865000</v>
      </c>
      <c r="F25" s="31" t="n">
        <v>627648000</v>
      </c>
      <c r="G25" s="31" t="n">
        <v>34665546</v>
      </c>
      <c r="H25" s="31" t="n">
        <v>335217405</v>
      </c>
      <c r="I25" s="42" t="n">
        <f>IF(ISNUMBER(H25/D25*100), H25/D25*100, "-")</f>
        <v>27.0898075042629</v>
      </c>
      <c r="J25" s="48"/>
      <c r="K25" s="6" t="s">
        <v>51</v>
      </c>
      <c r="L25" s="15"/>
      <c r="M25" s="22"/>
      <c r="N25" s="58"/>
      <c r="O25" s="48"/>
      <c r="P25" s="48"/>
      <c r="Q25" s="48"/>
      <c r="R25" s="48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12145740000</v>
      </c>
      <c r="E26" s="31" t="n">
        <v>1142069000</v>
      </c>
      <c r="F26" s="31" t="n">
        <v>9008232000</v>
      </c>
      <c r="G26" s="31" t="n">
        <v>476211612</v>
      </c>
      <c r="H26" s="31" t="n">
        <v>4249995814</v>
      </c>
      <c r="I26" s="42" t="n">
        <f>IF(ISNUMBER(H26/D26*100), H26/D26*100, "-")</f>
        <v>34.9916580957603</v>
      </c>
      <c r="J26" s="49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7728960000</v>
      </c>
      <c r="E27" s="31" t="n">
        <v>347555000</v>
      </c>
      <c r="F27" s="31" t="n">
        <v>4469130000</v>
      </c>
      <c r="G27" s="31" t="n">
        <v>206749481</v>
      </c>
      <c r="H27" s="31" t="n">
        <v>2078749444</v>
      </c>
      <c r="I27" s="42" t="n">
        <f>IF(ISNUMBER(H27/D27*100), H27/D27*100, "-")</f>
        <v>26.8955906616155</v>
      </c>
      <c r="J27" s="49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1030194000</v>
      </c>
      <c r="E28" s="31" t="n">
        <v>48456000</v>
      </c>
      <c r="F28" s="31" t="n">
        <v>675423000</v>
      </c>
      <c r="G28" s="31" t="n">
        <v>37476557</v>
      </c>
      <c r="H28" s="31" t="n">
        <v>427614180</v>
      </c>
      <c r="I28" s="42" t="n">
        <f>IF(ISNUMBER(H28/D28*100), H28/D28*100, "-")</f>
        <v>41.5081217712392</v>
      </c>
      <c r="J28" s="49"/>
      <c r="K28" s="6" t="s">
        <v>57</v>
      </c>
      <c r="L28" s="15"/>
      <c r="M28" s="23"/>
      <c r="N28" s="59"/>
      <c r="O28" s="49"/>
      <c r="P28" s="49"/>
      <c r="Q28" s="49"/>
      <c r="R28" s="49"/>
      <c r="S28" s="49"/>
      <c r="T28" s="4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2530554000</v>
      </c>
      <c r="E29" s="31" t="n">
        <v>179381000</v>
      </c>
      <c r="F29" s="31" t="n">
        <v>1491307000</v>
      </c>
      <c r="G29" s="31" t="n">
        <v>138288002</v>
      </c>
      <c r="H29" s="31" t="n">
        <v>1174910462</v>
      </c>
      <c r="I29" s="42" t="n">
        <f>IF(ISNUMBER(H29/D29*100), H29/D29*100, "-")</f>
        <v>46.4289820331832</v>
      </c>
      <c r="J29" s="48"/>
      <c r="K29" s="6" t="s">
        <v>54</v>
      </c>
      <c r="L29" s="15"/>
      <c r="M29" s="22"/>
      <c r="N29" s="56" t="n">
        <v>25410566865</v>
      </c>
      <c r="O29" s="62" t="n">
        <v>0</v>
      </c>
      <c r="P29" s="62" t="n">
        <v>0</v>
      </c>
      <c r="Q29" s="62" t="n">
        <v>326520792</v>
      </c>
      <c r="R29" s="62" t="n">
        <v>10598609560</v>
      </c>
      <c r="S29" s="42" t="n">
        <f>IF(ISNUMBER(R29/N29*100), R29/N29*100, "-")</f>
        <v>41.7094573934842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605505000</v>
      </c>
      <c r="E30" s="31" t="n">
        <v>48387500</v>
      </c>
      <c r="F30" s="31" t="n">
        <v>310866000</v>
      </c>
      <c r="G30" s="31" t="n">
        <v>31803615</v>
      </c>
      <c r="H30" s="31" t="n">
        <v>231927909</v>
      </c>
      <c r="I30" s="42" t="n">
        <f>IF(ISNUMBER(H30/D30*100), H30/D30*100, "-")</f>
        <v>38.3032194614413</v>
      </c>
      <c r="J30" s="48"/>
      <c r="K30" s="6" t="s">
        <v>55</v>
      </c>
      <c r="L30" s="15"/>
      <c r="M30" s="22"/>
      <c r="N30" s="56" t="n">
        <v>23255038958</v>
      </c>
      <c r="O30" s="62" t="n">
        <v>0</v>
      </c>
      <c r="P30" s="62" t="n">
        <v>0</v>
      </c>
      <c r="Q30" s="62" t="n">
        <v>707925290</v>
      </c>
      <c r="R30" s="62" t="n">
        <v>8365688249</v>
      </c>
      <c r="S30" s="42" t="n">
        <f>IF(ISNUMBER(R30/N30*100), R30/N30*100, "-")</f>
        <v>35.9736582858835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19680017000</v>
      </c>
      <c r="E31" s="31" t="n">
        <v>1469396000</v>
      </c>
      <c r="F31" s="31" t="n">
        <v>14730182000</v>
      </c>
      <c r="G31" s="31" t="n">
        <v>1035933513</v>
      </c>
      <c r="H31" s="31" t="n">
        <v>11327771746</v>
      </c>
      <c r="I31" s="42" t="n">
        <f>IF(ISNUMBER(H31/D31*100), H31/D31*100, "-")</f>
        <v>57.5597660611777</v>
      </c>
      <c r="J31" s="48"/>
      <c r="K31" s="6" t="s">
        <v>51</v>
      </c>
      <c r="L31" s="15"/>
      <c r="M31" s="22"/>
      <c r="N31" s="58"/>
      <c r="O31" s="48"/>
      <c r="P31" s="48"/>
      <c r="Q31" s="48"/>
      <c r="R31" s="48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839652000</v>
      </c>
      <c r="E32" s="31" t="n">
        <v>41458000</v>
      </c>
      <c r="F32" s="31" t="n">
        <v>737931000</v>
      </c>
      <c r="G32" s="31" t="n">
        <v>32985563</v>
      </c>
      <c r="H32" s="31" t="n">
        <v>547398689</v>
      </c>
      <c r="I32" s="42" t="n">
        <f>IF(ISNUMBER(H32/D32*100), H32/D32*100, "-")</f>
        <v>65.1935193389642</v>
      </c>
      <c r="J32" s="49"/>
      <c r="K32" s="6"/>
      <c r="L32" s="15" t="s">
        <v>71</v>
      </c>
      <c r="M32" s="23"/>
      <c r="N32" s="56" t="n">
        <v>17067895877</v>
      </c>
      <c r="O32" s="63" t="n">
        <v>0</v>
      </c>
      <c r="P32" s="63" t="n">
        <v>0</v>
      </c>
      <c r="Q32" s="63" t="n">
        <v>0</v>
      </c>
      <c r="R32" s="63" t="n">
        <v>0</v>
      </c>
      <c r="S32" s="62" t="n">
        <f>IF(ISNUMBER(R32/N32*100), R32/N32*100, "-")</f>
        <v>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11316346000</v>
      </c>
      <c r="E33" s="31" t="n">
        <v>784692000</v>
      </c>
      <c r="F33" s="31" t="n">
        <v>9238272000</v>
      </c>
      <c r="G33" s="31" t="n">
        <v>781889200</v>
      </c>
      <c r="H33" s="31" t="n">
        <v>8454996056</v>
      </c>
      <c r="I33" s="42" t="n">
        <f>IF(ISNUMBER(H33/D33*100), H33/D33*100, "-")</f>
        <v>74.7148952144093</v>
      </c>
      <c r="J33" s="48"/>
      <c r="K33" s="11"/>
      <c r="L33" s="18"/>
      <c r="M33" s="22"/>
      <c r="N33" s="58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3224515000</v>
      </c>
      <c r="E34" s="31" t="n">
        <v>244671000</v>
      </c>
      <c r="F34" s="31" t="n">
        <v>2632011000</v>
      </c>
      <c r="G34" s="31" t="n">
        <v>214059596</v>
      </c>
      <c r="H34" s="31" t="n">
        <v>2200057155</v>
      </c>
      <c r="I34" s="42" t="n">
        <f>IF(ISNUMBER(H34/D34*100), H34/D34*100, "-")</f>
        <v>68.2290873201086</v>
      </c>
      <c r="J34" s="48"/>
      <c r="K34" s="11"/>
      <c r="L34" s="18"/>
      <c r="M34" s="22"/>
      <c r="N34" s="58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10582426000</v>
      </c>
      <c r="E35" s="31" t="n">
        <v>780333000</v>
      </c>
      <c r="F35" s="31" t="n">
        <v>9564446000</v>
      </c>
      <c r="G35" s="31" t="n">
        <v>456286561</v>
      </c>
      <c r="H35" s="31" t="n">
        <v>7611538153</v>
      </c>
      <c r="I35" s="42" t="n">
        <f>IF(ISNUMBER(H35/D35*100), H35/D35*100, "-")</f>
        <v>71.9262119385479</v>
      </c>
      <c r="J35" s="48"/>
      <c r="K35" s="6"/>
      <c r="L35" s="15"/>
      <c r="M35" s="22"/>
      <c r="N35" s="58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5845399000</v>
      </c>
      <c r="E36" s="31" t="n">
        <v>537838000</v>
      </c>
      <c r="F36" s="31" t="n">
        <v>4389722000</v>
      </c>
      <c r="G36" s="31" t="n">
        <v>405736849</v>
      </c>
      <c r="H36" s="31" t="n">
        <v>3623358487</v>
      </c>
      <c r="I36" s="42" t="n">
        <f>IF(ISNUMBER(H36/D36*100), H36/D36*100, "-")</f>
        <v>61.9865040350539</v>
      </c>
      <c r="J36" s="48"/>
      <c r="K36" s="6"/>
      <c r="L36" s="15"/>
      <c r="M36" s="22"/>
      <c r="N36" s="58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1503307000</v>
      </c>
      <c r="E37" s="33" t="n">
        <v>154056000</v>
      </c>
      <c r="F37" s="33" t="n">
        <v>1042375000</v>
      </c>
      <c r="G37" s="33" t="n">
        <v>127568445</v>
      </c>
      <c r="H37" s="33" t="n">
        <v>829940029</v>
      </c>
      <c r="I37" s="44" t="n">
        <f>IF(ISNUMBER(H37/D37*100), H37/D37*100, "-")</f>
        <v>55.2076208651992</v>
      </c>
      <c r="J37" s="50"/>
      <c r="K37" s="7"/>
      <c r="L37" s="16"/>
      <c r="M37" s="24"/>
      <c r="N37" s="60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6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76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"='中華民國112年9月$0_3_1$2023'/9"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"='中華民國112年9月$0_3_11$2023'/9"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