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<sst xmlns="http://schemas.openxmlformats.org/spreadsheetml/2006/main" count="79">
  <si>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</si>
  <si>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</si>
  <si>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</si>
  <si>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</si>
  <si>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</si>
  <si>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</si>
  <si>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</si>
  <si>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</si>
  <si>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中華民國112年10月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</si>
  <si>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</si>
  <si>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</si>
  <si>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</si>
  <si>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</si>
  <si>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</si>
  <si>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</si>
  <si>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</si>
  <si>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</si>
  <si>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</si>
  <si>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</si>
  <si>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</si>
  <si>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</si>
  <si>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</si>
  <si>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</si>
  <si>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</si>
  <si>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</si>
  <si>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</si>
  <si>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</si>
  <si>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</si>
  <si>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</si>
  <si>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</si>
  <si>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</si>
  <si>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</si>
  <si>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</si>
  <si>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</si>
  <si>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</si>
  <si>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</si>
  <si>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</si>
  <si>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</si>
  <si>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</si>
  <si>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</si>
  <si>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</si>
  <si>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</si>
  <si>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</si>
  <si>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</si>
  <si>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</si>
  <si>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</si>
  <si>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</si>
  <si>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</si>
  <si>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</si>
  <si>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</si>
  <si>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</si>
  <si>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</si>
  <si>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</si>
  <si>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</si>
  <si>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</si>
  <si>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</si>
  <si>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</si>
  <si>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</si>
  <si>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</si>
  <si>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</si>
  <si>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</si>
  <si>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</si>
  <si>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</si>
  <si>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</si>
  <si>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</si>
  <si>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</si>
  <si>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</si>
  <si>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</si>
  <si>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</si>
  <si>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</si>
  <si>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</si>
  <si>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</si>
  <si>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</si>
  <si>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</si>
  <si>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</si>
  <si>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</si>
  <si>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</si>
  <si>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中華民國112年11月24日編製</t>
  </si>
  <si>
    <t>機關首長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</si>
</sst>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vertical="center"/>
    </xf>
    <xf numFmtId="200" fontId="1" borderId="5" xfId="0" applyNumberFormat="true" applyFont="true" applyBorder="true">
      <alignment horizontal="center"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vertical="center"/>
    </xf>
    <xf numFmtId="200" fontId="1" borderId="0" xfId="0" applyNumberFormat="true" applyFont="true">
      <alignment horizontal="center" vertical="center"/>
    </xf>
    <xf numFmtId="203" fontId="1" borderId="0" xfId="0" applyNumberFormat="true" applyFont="true">
      <alignment vertical="center"/>
    </xf>
    <xf numFmtId="201" fontId="1" borderId="2" xfId="0" applyNumberFormat="true" applyFont="true" applyBorder="true">
      <alignment vertical="center"/>
    </xf>
    <xf numFmtId="202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16" sqref="L16:S16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8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8"/>
      <c r="S1" s="1" t="s">
        <v>42</v>
      </c>
      <c r="T1" s="1" t="s">
        <v>46</v>
      </c>
      <c r="U1" s="67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39"/>
      <c r="I2" s="1" t="s">
        <v>43</v>
      </c>
      <c r="J2" s="45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39"/>
      <c r="S2" s="1" t="s">
        <v>43</v>
      </c>
      <c r="T2" s="45" t="s">
        <v>47</v>
      </c>
      <c r="U2" s="6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6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6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1" t="s">
        <v>44</v>
      </c>
      <c r="J5" s="47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1" t="s">
        <v>44</v>
      </c>
      <c r="T5" s="47" t="s">
        <v>49</v>
      </c>
      <c r="U5" s="6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1"/>
      <c r="J6" s="47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1"/>
      <c r="T6" s="47"/>
      <c r="U6" s="69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2"/>
      <c r="N7" s="55" t="n">
        <v>1480508000</v>
      </c>
      <c r="O7" s="61" t="n">
        <v>112028000</v>
      </c>
      <c r="P7" s="61" t="n">
        <v>1241838000</v>
      </c>
      <c r="Q7" s="61" t="n">
        <v>81926174</v>
      </c>
      <c r="R7" s="61" t="n">
        <v>993875471</v>
      </c>
      <c r="S7" s="65" t="n">
        <f>IF(ISNUMBER(R7/N7*100), R7/N7*100, "-")</f>
        <v>67.1307058793333</v>
      </c>
      <c r="T7" s="30"/>
      <c r="U7" s="69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158266740000</v>
      </c>
      <c r="E8" s="31" t="n">
        <f>SUM(E9:E18)</f>
        <v>9500761000</v>
      </c>
      <c r="F8" s="31" t="n">
        <f>SUM(F9:F18)</f>
        <v>118968382000</v>
      </c>
      <c r="G8" s="31" t="n">
        <f>SUM(G9:G18)</f>
        <v>7371404442</v>
      </c>
      <c r="H8" s="31" t="n">
        <f>SUM(H9:H18)</f>
        <v>115074826700</v>
      </c>
      <c r="I8" s="42" t="n">
        <f>IF(ISNUMBER(H8/D8*100), H8/D8*100, "-")</f>
        <v>72.7094187319458</v>
      </c>
      <c r="J8" s="48"/>
      <c r="K8" s="6"/>
      <c r="L8" s="15" t="s">
        <v>62</v>
      </c>
      <c r="M8" s="53"/>
      <c r="N8" s="28" t="n">
        <v>166749000</v>
      </c>
      <c r="O8" s="31" t="n">
        <v>10229000</v>
      </c>
      <c r="P8" s="31" t="n">
        <v>156675000</v>
      </c>
      <c r="Q8" s="31" t="n">
        <v>8550836</v>
      </c>
      <c r="R8" s="31" t="n">
        <v>110088516</v>
      </c>
      <c r="S8" s="42" t="n">
        <f>IF(ISNUMBER(R8/N8*100), R8/N8*100, "-")</f>
        <v>66.0204954752352</v>
      </c>
      <c r="T8" s="4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86255184000</v>
      </c>
      <c r="E9" s="32" t="n">
        <v>4563269000</v>
      </c>
      <c r="F9" s="31" t="n">
        <v>66233390000</v>
      </c>
      <c r="G9" s="31" t="n">
        <v>4138638620</v>
      </c>
      <c r="H9" s="31" t="n">
        <v>62760789998</v>
      </c>
      <c r="I9" s="42" t="n">
        <f>IF(ISNUMBER(H9/D9*100), H9/D9*100, "-")</f>
        <v>72.761760032881</v>
      </c>
      <c r="J9" s="48"/>
      <c r="K9" s="6"/>
      <c r="L9" s="15" t="s">
        <v>63</v>
      </c>
      <c r="M9" s="53"/>
      <c r="N9" s="28" t="n">
        <v>290187000</v>
      </c>
      <c r="O9" s="31" t="n">
        <v>10558000</v>
      </c>
      <c r="P9" s="31" t="n">
        <v>181911000</v>
      </c>
      <c r="Q9" s="31" t="n">
        <v>8865169</v>
      </c>
      <c r="R9" s="31" t="n">
        <v>152394653</v>
      </c>
      <c r="S9" s="42" t="n">
        <f>IF(ISNUMBER(R9/N9*100), R9/N9*100, "-")</f>
        <v>52.5160165686264</v>
      </c>
      <c r="T9" s="4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3" t="s">
        <v>45</v>
      </c>
      <c r="J10" s="48"/>
      <c r="K10" s="6"/>
      <c r="L10" s="15" t="s">
        <v>64</v>
      </c>
      <c r="M10" s="53"/>
      <c r="N10" s="28" t="n">
        <v>913802000</v>
      </c>
      <c r="O10" s="31" t="n">
        <v>60402000</v>
      </c>
      <c r="P10" s="31" t="n">
        <v>804280000</v>
      </c>
      <c r="Q10" s="31" t="n">
        <v>59858026</v>
      </c>
      <c r="R10" s="31" t="n">
        <v>736815279</v>
      </c>
      <c r="S10" s="42" t="n">
        <f>IF(ISNUMBER(R10/N10*100), R10/N10*100, "-")</f>
        <v>80.6318304184057</v>
      </c>
      <c r="T10" s="4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2024884000</v>
      </c>
      <c r="E11" s="32" t="n">
        <v>189130000</v>
      </c>
      <c r="F11" s="31" t="n">
        <v>1641024000</v>
      </c>
      <c r="G11" s="31" t="n">
        <v>253258536</v>
      </c>
      <c r="H11" s="31" t="n">
        <v>2324463117</v>
      </c>
      <c r="I11" s="42" t="n">
        <f>IF(ISNUMBER(H11/D11*100), H11/D11*100, "-")</f>
        <v>114.794877978195</v>
      </c>
      <c r="J11" s="49"/>
      <c r="K11" s="6"/>
      <c r="L11" s="15" t="s">
        <v>65</v>
      </c>
      <c r="M11" s="53"/>
      <c r="N11" s="28" t="n">
        <v>5097233000</v>
      </c>
      <c r="O11" s="31" t="n">
        <v>590999000</v>
      </c>
      <c r="P11" s="31" t="n">
        <v>3950087000</v>
      </c>
      <c r="Q11" s="31" t="n">
        <v>303938834</v>
      </c>
      <c r="R11" s="31" t="n">
        <v>2413260764</v>
      </c>
      <c r="S11" s="42" t="n">
        <f>IF(ISNUMBER(R11/N11*100), R11/N11*100, "-")</f>
        <v>47.3445252355543</v>
      </c>
      <c r="T11" s="4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5065868000</v>
      </c>
      <c r="E12" s="32" t="n">
        <v>241483000</v>
      </c>
      <c r="F12" s="31" t="n">
        <v>4584362000</v>
      </c>
      <c r="G12" s="31" t="n">
        <v>288138750</v>
      </c>
      <c r="H12" s="31" t="n">
        <v>4804327806</v>
      </c>
      <c r="I12" s="42" t="n">
        <f>IF(ISNUMBER(H12/D12*100), H12/D12*100, "-")</f>
        <v>94.8372086678926</v>
      </c>
      <c r="J12" s="49"/>
      <c r="K12" s="6"/>
      <c r="L12" s="15" t="s">
        <v>66</v>
      </c>
      <c r="M12" s="53"/>
      <c r="N12" s="28" t="n">
        <v>3312856000</v>
      </c>
      <c r="O12" s="31" t="n">
        <v>65073128</v>
      </c>
      <c r="P12" s="31" t="n">
        <v>1577439128</v>
      </c>
      <c r="Q12" s="31" t="n">
        <v>32438523</v>
      </c>
      <c r="R12" s="31" t="n">
        <v>714944291</v>
      </c>
      <c r="S12" s="42" t="n">
        <f>IF(ISNUMBER(R12/N12*100), R12/N12*100, "-")</f>
        <v>21.5809045427873</v>
      </c>
      <c r="T12" s="49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3" t="s">
        <v>45</v>
      </c>
      <c r="J13" s="49"/>
      <c r="K13" s="6"/>
      <c r="L13" s="15" t="s">
        <v>67</v>
      </c>
      <c r="M13" s="53"/>
      <c r="N13" s="28" t="n">
        <v>296267000</v>
      </c>
      <c r="O13" s="31" t="n">
        <v>43842000</v>
      </c>
      <c r="P13" s="31" t="n">
        <v>186589000</v>
      </c>
      <c r="Q13" s="31" t="n">
        <v>38524614</v>
      </c>
      <c r="R13" s="31" t="n">
        <v>155476614</v>
      </c>
      <c r="S13" s="42" t="n">
        <f>IF(ISNUMBER(R13/N13*100), R13/N13*100, "-")</f>
        <v>52.4785460412398</v>
      </c>
      <c r="T13" s="49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742711000</v>
      </c>
      <c r="E14" s="32" t="n">
        <v>82888000</v>
      </c>
      <c r="F14" s="31" t="n">
        <v>602477000</v>
      </c>
      <c r="G14" s="31" t="n">
        <v>32415627</v>
      </c>
      <c r="H14" s="31" t="n">
        <v>712017343</v>
      </c>
      <c r="I14" s="42" t="n">
        <f>IF(ISNUMBER(H14/D14*100), H14/D14*100, "-")</f>
        <v>95.8673485379912</v>
      </c>
      <c r="J14" s="49"/>
      <c r="K14" s="6"/>
      <c r="L14" s="15" t="s">
        <v>68</v>
      </c>
      <c r="M14" s="53"/>
      <c r="N14" s="28" t="n">
        <v>5389301000</v>
      </c>
      <c r="O14" s="31" t="n">
        <v>263405000</v>
      </c>
      <c r="P14" s="31" t="n">
        <v>3642438582</v>
      </c>
      <c r="Q14" s="31" t="n">
        <v>191069592</v>
      </c>
      <c r="R14" s="31" t="n">
        <v>2714932437</v>
      </c>
      <c r="S14" s="42" t="n">
        <f>IF(ISNUMBER(R14/N14*100), R14/N14*100, "-")</f>
        <v>50.3763370611513</v>
      </c>
      <c r="T14" s="49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10804807000</v>
      </c>
      <c r="E15" s="32" t="n">
        <v>0</v>
      </c>
      <c r="F15" s="31" t="n">
        <v>4807000</v>
      </c>
      <c r="G15" s="31" t="n">
        <v>0</v>
      </c>
      <c r="H15" s="31" t="n">
        <v>4807000</v>
      </c>
      <c r="I15" s="42" t="n">
        <f>IF(ISNUMBER(H15/D15*100), H15/D15*100, "-")</f>
        <v>0.0444894573313526</v>
      </c>
      <c r="J15" s="48"/>
      <c r="K15" s="11"/>
      <c r="L15" s="15" t="s">
        <v>69</v>
      </c>
      <c r="M15" s="54"/>
      <c r="N15" s="56" t="n">
        <v>0</v>
      </c>
      <c r="O15" s="62" t="n">
        <v>0</v>
      </c>
      <c r="P15" s="62" t="n">
        <v>0</v>
      </c>
      <c r="Q15" s="62" t="n">
        <v>0</v>
      </c>
      <c r="R15" s="62" t="n">
        <v>0</v>
      </c>
      <c r="S15" s="43" t="s">
        <v>45</v>
      </c>
      <c r="T15" s="4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43742511000</v>
      </c>
      <c r="E16" s="32" t="n">
        <v>4057563000</v>
      </c>
      <c r="F16" s="31" t="n">
        <v>37878090000</v>
      </c>
      <c r="G16" s="31" t="n">
        <v>2450554880</v>
      </c>
      <c r="H16" s="31" t="n">
        <v>35369002703</v>
      </c>
      <c r="I16" s="42" t="n">
        <f>IF(ISNUMBER(H16/D16*100), H16/D16*100, "-")</f>
        <v>80.8572756671422</v>
      </c>
      <c r="J16" s="48"/>
      <c r="K16" s="11"/>
      <c r="L16" s="15" t="s">
        <v>70</v>
      </c>
      <c r="M16" s="53"/>
      <c r="N16" s="56" t="n">
        <v>338160000</v>
      </c>
      <c r="O16" s="62" t="n">
        <v>0</v>
      </c>
      <c r="P16" s="62" t="n">
        <v>0</v>
      </c>
      <c r="Q16" s="62" t="n">
        <v>0</v>
      </c>
      <c r="R16" s="62" t="n">
        <v>0</v>
      </c>
      <c r="S16" s="66" t="n">
        <f>IF(ISNUMBER(R16/N16*100), R16/N16*100, "-")</f>
        <v>0</v>
      </c>
      <c r="T16" s="4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503165000</v>
      </c>
      <c r="E17" s="32" t="n">
        <v>15350000</v>
      </c>
      <c r="F17" s="31" t="n">
        <v>246753000</v>
      </c>
      <c r="G17" s="31" t="n">
        <v>21645350</v>
      </c>
      <c r="H17" s="31" t="n">
        <v>255236624</v>
      </c>
      <c r="I17" s="42" t="n">
        <f>IF(ISNUMBER(H17/D17*100), H17/D17*100, "-")</f>
        <v>50.7262277781642</v>
      </c>
      <c r="J17" s="48"/>
      <c r="K17" s="6" t="s">
        <v>51</v>
      </c>
      <c r="L17" s="15"/>
      <c r="M17" s="22"/>
      <c r="N17" s="56" t="n">
        <f>N18-N19+N20</f>
        <v>9499962000</v>
      </c>
      <c r="O17" s="62" t="n">
        <f>O18-O19+O20</f>
        <v>0</v>
      </c>
      <c r="P17" s="62" t="n">
        <f>P18-P19+P20</f>
        <v>0</v>
      </c>
      <c r="Q17" s="62" t="n">
        <f>Q18-Q19+Q20</f>
        <v>0</v>
      </c>
      <c r="R17" s="62" t="n">
        <f>R18-R19+R20</f>
        <v>0</v>
      </c>
      <c r="S17" s="66" t="n">
        <f>IF(ISNUMBER(R17/N17*100), R17/N17*100, "-")</f>
        <v>0</v>
      </c>
      <c r="T17" s="4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9127610000</v>
      </c>
      <c r="E18" s="32" t="n">
        <v>351078000</v>
      </c>
      <c r="F18" s="31" t="n">
        <v>7777479000</v>
      </c>
      <c r="G18" s="31" t="n">
        <v>186752679</v>
      </c>
      <c r="H18" s="31" t="n">
        <v>8844182109</v>
      </c>
      <c r="I18" s="42" t="n">
        <f>IF(ISNUMBER(H18/D18*100), H18/D18*100, "-")</f>
        <v>96.894829084503</v>
      </c>
      <c r="J18" s="48"/>
      <c r="K18" s="11"/>
      <c r="L18" s="15" t="s">
        <v>71</v>
      </c>
      <c r="M18" s="22"/>
      <c r="N18" s="56" t="n">
        <v>112499962000</v>
      </c>
      <c r="O18" s="62" t="n">
        <v>0</v>
      </c>
      <c r="P18" s="62" t="n">
        <v>0</v>
      </c>
      <c r="Q18" s="62" t="n">
        <v>23500000000</v>
      </c>
      <c r="R18" s="62" t="n">
        <v>83500000000</v>
      </c>
      <c r="S18" s="42" t="n">
        <f>IF(ISNUMBER(R18/N18*100), R18/N18*100, "-")</f>
        <v>74.222247292848</v>
      </c>
      <c r="T18" s="4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167766702000</v>
      </c>
      <c r="E19" s="32" t="n">
        <f>SUM(E20:E37, O7:O16)</f>
        <v>12056666628</v>
      </c>
      <c r="F19" s="32" t="n">
        <f>SUM(F20:F37, P7:P16)</f>
        <v>145042684210</v>
      </c>
      <c r="G19" s="32" t="n">
        <f>SUM(G20:G37, Q7:Q16)</f>
        <v>9410249888</v>
      </c>
      <c r="H19" s="32" t="n">
        <f>SUM(H20:H37, R7:R16)</f>
        <v>117353503824</v>
      </c>
      <c r="I19" s="42" t="n">
        <f>IF(ISNUMBER(H19/D19*100), H19/D19*100, "-")</f>
        <v>69.9504147277092</v>
      </c>
      <c r="J19" s="48"/>
      <c r="K19" s="6"/>
      <c r="L19" s="15" t="s">
        <v>72</v>
      </c>
      <c r="M19" s="22"/>
      <c r="N19" s="56" t="n">
        <v>103000000000</v>
      </c>
      <c r="O19" s="62" t="n">
        <v>0</v>
      </c>
      <c r="P19" s="62" t="n">
        <v>0</v>
      </c>
      <c r="Q19" s="62" t="n">
        <v>23500000000</v>
      </c>
      <c r="R19" s="62" t="n">
        <v>83500000000</v>
      </c>
      <c r="S19" s="42" t="n">
        <f>IF(ISNUMBER(R19/N19*100), R19/N19*100, "-")</f>
        <v>81.0679611650485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839188000</v>
      </c>
      <c r="E20" s="31" t="n">
        <v>45122000</v>
      </c>
      <c r="F20" s="31" t="n">
        <v>739022000</v>
      </c>
      <c r="G20" s="31" t="n">
        <v>54157259</v>
      </c>
      <c r="H20" s="31" t="n">
        <v>602988660</v>
      </c>
      <c r="I20" s="42" t="n">
        <f>IF(ISNUMBER(H20/D20*100), H20/D20*100, "-")</f>
        <v>71.8538229812628</v>
      </c>
      <c r="J20" s="49"/>
      <c r="K20" s="6"/>
      <c r="L20" s="15" t="s">
        <v>73</v>
      </c>
      <c r="M20" s="23"/>
      <c r="N20" s="57" t="n">
        <v>0</v>
      </c>
      <c r="O20" s="63" t="n">
        <v>0</v>
      </c>
      <c r="P20" s="63" t="n">
        <v>0</v>
      </c>
      <c r="Q20" s="63" t="n">
        <v>0</v>
      </c>
      <c r="R20" s="63" t="n">
        <v>0</v>
      </c>
      <c r="S20" s="43" t="s">
        <v>45</v>
      </c>
      <c r="T20" s="49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7846351000</v>
      </c>
      <c r="E21" s="31" t="n">
        <v>597293000</v>
      </c>
      <c r="F21" s="31" t="n">
        <v>7037642000</v>
      </c>
      <c r="G21" s="31" t="n">
        <v>613363148</v>
      </c>
      <c r="H21" s="31" t="n">
        <v>4916107110</v>
      </c>
      <c r="I21" s="42" t="n">
        <f>IF(ISNUMBER(H21/D21*100), H21/D21*100, "-")</f>
        <v>62.6546927355149</v>
      </c>
      <c r="J21" s="48"/>
      <c r="K21" s="6" t="s">
        <v>52</v>
      </c>
      <c r="L21" s="18"/>
      <c r="M21" s="22"/>
      <c r="N21" s="56" t="n">
        <f>D8-D19-N19+N18+N20</f>
        <v>0</v>
      </c>
      <c r="O21" s="64" t="n">
        <f>E8-E19-O19+O18+O20</f>
        <v>-2555905628</v>
      </c>
      <c r="P21" s="64" t="n">
        <f>F8-F19-P19+P18+P20</f>
        <v>-26074302210</v>
      </c>
      <c r="Q21" s="64" t="n">
        <f>G8-G19-Q19+Q18+Q20</f>
        <v>-2038845446</v>
      </c>
      <c r="R21" s="64" t="n">
        <f>H8-H19-R19+R18+R20</f>
        <v>-2278677124</v>
      </c>
      <c r="S21" s="43" t="s">
        <v>45</v>
      </c>
      <c r="T21" s="4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1888444000</v>
      </c>
      <c r="E22" s="31" t="n">
        <v>156619000</v>
      </c>
      <c r="F22" s="31" t="n">
        <v>1748705000</v>
      </c>
      <c r="G22" s="31" t="n">
        <v>114652452</v>
      </c>
      <c r="H22" s="31" t="n">
        <v>1169979181</v>
      </c>
      <c r="I22" s="42" t="n">
        <f>IF(ISNUMBER(H22/D22*100), H22/D22*100, "-")</f>
        <v>61.9546664343767</v>
      </c>
      <c r="J22" s="48"/>
      <c r="K22" s="6" t="s">
        <v>53</v>
      </c>
      <c r="L22" s="15"/>
      <c r="M22" s="22"/>
      <c r="N22" s="58"/>
      <c r="O22" s="48"/>
      <c r="P22" s="48"/>
      <c r="Q22" s="48"/>
      <c r="R22" s="48"/>
      <c r="S22" s="48"/>
      <c r="T22" s="4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1685361000</v>
      </c>
      <c r="E23" s="31" t="n">
        <v>65262000</v>
      </c>
      <c r="F23" s="31" t="n">
        <v>1203838000</v>
      </c>
      <c r="G23" s="31" t="n">
        <v>211984995</v>
      </c>
      <c r="H23" s="31" t="n">
        <v>852987887</v>
      </c>
      <c r="I23" s="42" t="n">
        <f>IF(ISNUMBER(H23/D23*100), H23/D23*100, "-")</f>
        <v>50.6115833343717</v>
      </c>
      <c r="J23" s="48"/>
      <c r="K23" s="6" t="s">
        <v>54</v>
      </c>
      <c r="L23" s="15"/>
      <c r="M23" s="22"/>
      <c r="N23" s="56" t="n">
        <v>0</v>
      </c>
      <c r="O23" s="62" t="n">
        <v>0</v>
      </c>
      <c r="P23" s="62" t="n">
        <v>0</v>
      </c>
      <c r="Q23" s="62" t="n">
        <v>0</v>
      </c>
      <c r="R23" s="62" t="n">
        <v>0</v>
      </c>
      <c r="S23" s="43" t="s">
        <v>45</v>
      </c>
      <c r="T23" s="4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59905242000</v>
      </c>
      <c r="E24" s="31" t="n">
        <v>2427959000</v>
      </c>
      <c r="F24" s="31" t="n">
        <v>56046799000</v>
      </c>
      <c r="G24" s="31" t="n">
        <v>2969793816</v>
      </c>
      <c r="H24" s="31" t="n">
        <v>54005050982</v>
      </c>
      <c r="I24" s="42" t="n">
        <f>IF(ISNUMBER(H24/D24*100), H24/D24*100, "-")</f>
        <v>90.1507934514312</v>
      </c>
      <c r="J24" s="48"/>
      <c r="K24" s="6" t="s">
        <v>55</v>
      </c>
      <c r="L24" s="15"/>
      <c r="M24" s="22"/>
      <c r="N24" s="56" t="n">
        <v>0</v>
      </c>
      <c r="O24" s="62" t="n">
        <v>0</v>
      </c>
      <c r="P24" s="62" t="n">
        <v>0</v>
      </c>
      <c r="Q24" s="62" t="n">
        <v>0</v>
      </c>
      <c r="R24" s="62" t="n">
        <v>0</v>
      </c>
      <c r="S24" s="43" t="s">
        <v>45</v>
      </c>
      <c r="T24" s="4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1237430000</v>
      </c>
      <c r="E25" s="31" t="n">
        <v>158708000</v>
      </c>
      <c r="F25" s="31" t="n">
        <v>786356000</v>
      </c>
      <c r="G25" s="31" t="n">
        <v>94249034</v>
      </c>
      <c r="H25" s="31" t="n">
        <v>429466439</v>
      </c>
      <c r="I25" s="42" t="n">
        <f>IF(ISNUMBER(H25/D25*100), H25/D25*100, "-")</f>
        <v>34.7063218929556</v>
      </c>
      <c r="J25" s="48"/>
      <c r="K25" s="6" t="s">
        <v>51</v>
      </c>
      <c r="L25" s="15"/>
      <c r="M25" s="22"/>
      <c r="N25" s="58"/>
      <c r="O25" s="48"/>
      <c r="P25" s="48"/>
      <c r="Q25" s="48"/>
      <c r="R25" s="48"/>
      <c r="S25" s="48"/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12145740000</v>
      </c>
      <c r="E26" s="31" t="n">
        <v>1079945000</v>
      </c>
      <c r="F26" s="31" t="n">
        <v>10088177000</v>
      </c>
      <c r="G26" s="31" t="n">
        <v>450026817</v>
      </c>
      <c r="H26" s="31" t="n">
        <v>4700022631</v>
      </c>
      <c r="I26" s="42" t="n">
        <f>IF(ISNUMBER(H26/D26*100), H26/D26*100, "-")</f>
        <v>38.6968816309257</v>
      </c>
      <c r="J26" s="49"/>
      <c r="K26" s="6"/>
      <c r="L26" s="15" t="s">
        <v>71</v>
      </c>
      <c r="M26" s="23"/>
      <c r="N26" s="57" t="n">
        <v>0</v>
      </c>
      <c r="O26" s="63" t="n">
        <v>0</v>
      </c>
      <c r="P26" s="63" t="n">
        <v>0</v>
      </c>
      <c r="Q26" s="63" t="n">
        <v>0</v>
      </c>
      <c r="R26" s="63" t="n">
        <v>0</v>
      </c>
      <c r="S26" s="43" t="s">
        <v>45</v>
      </c>
      <c r="T26" s="4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7755900000</v>
      </c>
      <c r="E27" s="31" t="n">
        <v>2294575000</v>
      </c>
      <c r="F27" s="31" t="n">
        <v>6763705000</v>
      </c>
      <c r="G27" s="31" t="n">
        <v>196445716</v>
      </c>
      <c r="H27" s="31" t="n">
        <v>2275195160</v>
      </c>
      <c r="I27" s="42" t="n">
        <f>IF(ISNUMBER(H27/D27*100), H27/D27*100, "-")</f>
        <v>29.3350244330123</v>
      </c>
      <c r="J27" s="49"/>
      <c r="K27" s="6" t="s">
        <v>56</v>
      </c>
      <c r="L27" s="15"/>
      <c r="M27" s="23"/>
      <c r="N27" s="57" t="n">
        <v>0</v>
      </c>
      <c r="O27" s="63" t="n">
        <v>0</v>
      </c>
      <c r="P27" s="63" t="n">
        <v>0</v>
      </c>
      <c r="Q27" s="63" t="n">
        <v>0</v>
      </c>
      <c r="R27" s="63" t="n">
        <v>0</v>
      </c>
      <c r="S27" s="43" t="s">
        <v>45</v>
      </c>
      <c r="T27" s="4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1030194000</v>
      </c>
      <c r="E28" s="31" t="n">
        <v>206423000</v>
      </c>
      <c r="F28" s="31" t="n">
        <v>881846000</v>
      </c>
      <c r="G28" s="31" t="n">
        <v>37683046</v>
      </c>
      <c r="H28" s="31" t="n">
        <v>465297226</v>
      </c>
      <c r="I28" s="42" t="n">
        <f>IF(ISNUMBER(H28/D28*100), H28/D28*100, "-")</f>
        <v>45.1659809705745</v>
      </c>
      <c r="J28" s="49"/>
      <c r="K28" s="6" t="s">
        <v>57</v>
      </c>
      <c r="L28" s="15"/>
      <c r="M28" s="23"/>
      <c r="N28" s="59"/>
      <c r="O28" s="49"/>
      <c r="P28" s="49"/>
      <c r="Q28" s="49"/>
      <c r="R28" s="49"/>
      <c r="S28" s="49"/>
      <c r="T28" s="4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2530554000</v>
      </c>
      <c r="E29" s="31" t="n">
        <v>197822000</v>
      </c>
      <c r="F29" s="31" t="n">
        <v>1689129000</v>
      </c>
      <c r="G29" s="31" t="n">
        <v>138113235</v>
      </c>
      <c r="H29" s="31" t="n">
        <v>1313023697</v>
      </c>
      <c r="I29" s="42" t="n">
        <f>IF(ISNUMBER(H29/D29*100), H29/D29*100, "-")</f>
        <v>51.8868080665341</v>
      </c>
      <c r="J29" s="48"/>
      <c r="K29" s="6" t="s">
        <v>54</v>
      </c>
      <c r="L29" s="15"/>
      <c r="M29" s="22"/>
      <c r="N29" s="56" t="n">
        <v>25410566865</v>
      </c>
      <c r="O29" s="62" t="n">
        <v>0</v>
      </c>
      <c r="P29" s="62" t="n">
        <v>0</v>
      </c>
      <c r="Q29" s="62" t="n">
        <v>138194063</v>
      </c>
      <c r="R29" s="62" t="n">
        <v>10736803623</v>
      </c>
      <c r="S29" s="42" t="n">
        <f>IF(ISNUMBER(R29/N29*100), R29/N29*100, "-")</f>
        <v>42.2533022582375</v>
      </c>
      <c r="T29" s="4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605505000</v>
      </c>
      <c r="E30" s="31" t="n">
        <v>57657500</v>
      </c>
      <c r="F30" s="31" t="n">
        <v>368523500</v>
      </c>
      <c r="G30" s="31" t="n">
        <v>15204094</v>
      </c>
      <c r="H30" s="31" t="n">
        <v>247132003</v>
      </c>
      <c r="I30" s="42" t="n">
        <f>IF(ISNUMBER(H30/D30*100), H30/D30*100, "-")</f>
        <v>40.8141969100173</v>
      </c>
      <c r="J30" s="48"/>
      <c r="K30" s="6" t="s">
        <v>55</v>
      </c>
      <c r="L30" s="15"/>
      <c r="M30" s="22"/>
      <c r="N30" s="56" t="n">
        <v>23255038958</v>
      </c>
      <c r="O30" s="62" t="n">
        <v>0</v>
      </c>
      <c r="P30" s="62" t="n">
        <v>0</v>
      </c>
      <c r="Q30" s="62" t="n">
        <v>1108397002</v>
      </c>
      <c r="R30" s="62" t="n">
        <v>9474085251</v>
      </c>
      <c r="S30" s="42" t="n">
        <f>IF(ISNUMBER(R30/N30*100), R30/N30*100, "-")</f>
        <v>40.7399242293714</v>
      </c>
      <c r="T30" s="4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19680017000</v>
      </c>
      <c r="E31" s="31" t="n">
        <v>1669030000</v>
      </c>
      <c r="F31" s="31" t="n">
        <v>16399212000</v>
      </c>
      <c r="G31" s="31" t="n">
        <v>1456830707</v>
      </c>
      <c r="H31" s="31" t="n">
        <v>12784602453</v>
      </c>
      <c r="I31" s="42" t="n">
        <f>IF(ISNUMBER(H31/D31*100), H31/D31*100, "-")</f>
        <v>64.9623547225594</v>
      </c>
      <c r="J31" s="48"/>
      <c r="K31" s="6" t="s">
        <v>51</v>
      </c>
      <c r="L31" s="15"/>
      <c r="M31" s="22"/>
      <c r="N31" s="58"/>
      <c r="O31" s="48"/>
      <c r="P31" s="48"/>
      <c r="Q31" s="48"/>
      <c r="R31" s="48"/>
      <c r="S31" s="48"/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839652000</v>
      </c>
      <c r="E32" s="31" t="n">
        <v>41108000</v>
      </c>
      <c r="F32" s="31" t="n">
        <v>779039000</v>
      </c>
      <c r="G32" s="31" t="n">
        <v>38916407</v>
      </c>
      <c r="H32" s="31" t="n">
        <v>586315096</v>
      </c>
      <c r="I32" s="42" t="n">
        <f>IF(ISNUMBER(H32/D32*100), H32/D32*100, "-")</f>
        <v>69.8283450762935</v>
      </c>
      <c r="J32" s="49"/>
      <c r="K32" s="6"/>
      <c r="L32" s="15" t="s">
        <v>71</v>
      </c>
      <c r="M32" s="23"/>
      <c r="N32" s="56" t="n">
        <v>17067895877</v>
      </c>
      <c r="O32" s="63" t="n">
        <v>0</v>
      </c>
      <c r="P32" s="63" t="n">
        <v>0</v>
      </c>
      <c r="Q32" s="63" t="n">
        <v>0</v>
      </c>
      <c r="R32" s="63" t="n">
        <v>0</v>
      </c>
      <c r="S32" s="62" t="n">
        <f>IF(ISNUMBER(R32/N32*100), R32/N32*100, "-")</f>
        <v>0</v>
      </c>
      <c r="T32" s="49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11330936000</v>
      </c>
      <c r="E33" s="31" t="n">
        <v>833785000</v>
      </c>
      <c r="F33" s="31" t="n">
        <v>10072057000</v>
      </c>
      <c r="G33" s="31" t="n">
        <v>758437239</v>
      </c>
      <c r="H33" s="31" t="n">
        <v>9213433295</v>
      </c>
      <c r="I33" s="42" t="n">
        <f>IF(ISNUMBER(H33/D33*100), H33/D33*100, "-")</f>
        <v>81.3121995835119</v>
      </c>
      <c r="J33" s="48"/>
      <c r="K33" s="11"/>
      <c r="L33" s="18"/>
      <c r="M33" s="22"/>
      <c r="N33" s="58"/>
      <c r="O33" s="48"/>
      <c r="P33" s="48"/>
      <c r="Q33" s="48"/>
      <c r="R33" s="48"/>
      <c r="S33" s="48"/>
      <c r="T33" s="4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3228178000</v>
      </c>
      <c r="E34" s="31" t="n">
        <v>226398000</v>
      </c>
      <c r="F34" s="31" t="n">
        <v>2858409000</v>
      </c>
      <c r="G34" s="31" t="n">
        <v>202070019</v>
      </c>
      <c r="H34" s="31" t="n">
        <v>2402127174</v>
      </c>
      <c r="I34" s="42" t="n">
        <f>IF(ISNUMBER(H34/D34*100), H34/D34*100, "-")</f>
        <v>74.4112367409728</v>
      </c>
      <c r="J34" s="48"/>
      <c r="K34" s="11"/>
      <c r="L34" s="18"/>
      <c r="M34" s="22"/>
      <c r="N34" s="58"/>
      <c r="O34" s="48"/>
      <c r="P34" s="48"/>
      <c r="Q34" s="48"/>
      <c r="R34" s="48"/>
      <c r="S34" s="48"/>
      <c r="T34" s="4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10582426000</v>
      </c>
      <c r="E35" s="31" t="n">
        <v>226446000</v>
      </c>
      <c r="F35" s="31" t="n">
        <v>9790892000</v>
      </c>
      <c r="G35" s="31" t="n">
        <v>828757439</v>
      </c>
      <c r="H35" s="31" t="n">
        <v>8440295592</v>
      </c>
      <c r="I35" s="42" t="n">
        <f>IF(ISNUMBER(H35/D35*100), H35/D35*100, "-")</f>
        <v>79.7576622978512</v>
      </c>
      <c r="J35" s="48"/>
      <c r="K35" s="6"/>
      <c r="L35" s="15"/>
      <c r="M35" s="22"/>
      <c r="N35" s="58"/>
      <c r="O35" s="48"/>
      <c r="P35" s="48"/>
      <c r="Q35" s="48"/>
      <c r="R35" s="48"/>
      <c r="S35" s="48"/>
      <c r="T35" s="4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5845399000</v>
      </c>
      <c r="E36" s="31" t="n">
        <v>498124000</v>
      </c>
      <c r="F36" s="31" t="n">
        <v>4887846000</v>
      </c>
      <c r="G36" s="31" t="n">
        <v>412625860</v>
      </c>
      <c r="H36" s="31" t="n">
        <v>4035984347</v>
      </c>
      <c r="I36" s="42" t="n">
        <f>IF(ISNUMBER(H36/D36*100), H36/D36*100, "-")</f>
        <v>69.0454894011512</v>
      </c>
      <c r="J36" s="48"/>
      <c r="K36" s="6"/>
      <c r="L36" s="15"/>
      <c r="M36" s="22"/>
      <c r="N36" s="58"/>
      <c r="O36" s="48"/>
      <c r="P36" s="48"/>
      <c r="Q36" s="48"/>
      <c r="R36" s="48"/>
      <c r="S36" s="48"/>
      <c r="T36" s="4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1505122000</v>
      </c>
      <c r="E37" s="33" t="n">
        <v>117854000</v>
      </c>
      <c r="F37" s="33" t="n">
        <v>1160229000</v>
      </c>
      <c r="G37" s="33" t="n">
        <v>91766837</v>
      </c>
      <c r="H37" s="33" t="n">
        <v>921706866</v>
      </c>
      <c r="I37" s="44" t="n">
        <f>IF(ISNUMBER(H37/D37*100), H37/D37*100, "-")</f>
        <v>61.2380169846697</v>
      </c>
      <c r="J37" s="50"/>
      <c r="K37" s="7"/>
      <c r="L37" s="16"/>
      <c r="M37" s="24"/>
      <c r="N37" s="60"/>
      <c r="O37" s="50"/>
      <c r="P37" s="50"/>
      <c r="Q37" s="50"/>
      <c r="R37" s="50"/>
      <c r="S37" s="50"/>
      <c r="T37" s="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6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5" t="s">
        <v>75</v>
      </c>
      <c r="Q39" s="36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7"/>
      <c r="H40" s="8"/>
      <c r="I40" s="8"/>
      <c r="J40" s="51"/>
      <c r="K40" s="8"/>
      <c r="L40" s="18"/>
      <c r="M40" s="18"/>
      <c r="N40" s="8"/>
      <c r="O40" s="8"/>
      <c r="P40" s="35" t="s">
        <v>76</v>
      </c>
      <c r="Q40" s="37"/>
      <c r="R40" s="8"/>
      <c r="S40" s="8"/>
      <c r="T40" s="51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0"/>
      <c r="I42" s="40"/>
      <c r="J42" s="40"/>
      <c r="K42" s="10" t="s">
        <v>60</v>
      </c>
      <c r="L42" s="18"/>
      <c r="M42" s="18"/>
      <c r="N42" s="18"/>
      <c r="O42" s="18"/>
      <c r="P42" s="18"/>
      <c r="Q42" s="18"/>
      <c r="R42" s="40"/>
      <c r="S42" s="40"/>
      <c r="T42" s="4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F2:H2"/>
    <mergeCell ref="P2:R2"/>
    <mergeCell ref="A3:J3"/>
    <mergeCell ref="K3:T3"/>
    <mergeCell ref="B4:I4"/>
    <mergeCell ref="L4:S4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T5:T6"/>
    <mergeCell ref="H42:J42"/>
    <mergeCell ref="R42:T42"/>
    <mergeCell ref="H38:J38"/>
    <mergeCell ref="R38:T38"/>
    <mergeCell ref="K39:K40"/>
    <mergeCell ref="N39:N40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"='中華民國112年10月$0_3_1$2023'/10"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"='中華民國112年10月$0_3_11$2023'/10"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