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<sst xmlns="http://schemas.openxmlformats.org/spreadsheetml/2006/main" count="79">
  <si>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</si>
  <si>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</si>
  <si>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</si>
  <si>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</si>
  <si>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</si>
  <si>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</si>
  <si>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</si>
  <si>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</si>
  <si>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中華民國112年11月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</si>
  <si>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</si>
  <si>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</si>
  <si>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</si>
  <si>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</si>
  <si>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</si>
  <si>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</si>
  <si>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</si>
  <si>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</si>
  <si>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</si>
  <si>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</si>
  <si>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</si>
  <si>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</si>
  <si>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</si>
  <si>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</si>
  <si>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</si>
  <si>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</si>
  <si>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</si>
  <si>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</si>
  <si>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</si>
  <si>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</si>
  <si>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</si>
  <si>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</si>
  <si>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</si>
  <si>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</si>
  <si>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</si>
  <si>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</si>
  <si>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</si>
  <si>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</si>
  <si>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</si>
  <si>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</si>
  <si>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</si>
  <si>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</si>
  <si>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</si>
  <si>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</si>
  <si>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</si>
  <si>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</si>
  <si>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</si>
  <si>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</si>
  <si>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</si>
  <si>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</si>
  <si>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</si>
  <si>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</si>
  <si>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</si>
  <si>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</si>
  <si>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</si>
  <si>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</si>
  <si>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</si>
  <si>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</si>
  <si>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</si>
  <si>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</si>
  <si>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</si>
  <si>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</si>
  <si>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</si>
  <si>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</si>
  <si>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</si>
  <si>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</si>
  <si>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</si>
  <si>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</si>
  <si>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</si>
  <si>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</si>
  <si>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</si>
  <si>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</si>
  <si>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</si>
  <si>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</si>
  <si>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</si>
  <si>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</si>
  <si>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</si>
  <si>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</si>
  <si>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中華民國112年12月20日編製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</si>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</sst>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vertical="center"/>
    </xf>
    <xf numFmtId="200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5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5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6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1480508000</v>
      </c>
      <c r="O7" s="60" t="n">
        <v>75034000</v>
      </c>
      <c r="P7" s="60" t="n">
        <v>1316872000</v>
      </c>
      <c r="Q7" s="60" t="n">
        <v>120996029</v>
      </c>
      <c r="R7" s="60" t="n">
        <v>1114871500</v>
      </c>
      <c r="S7" s="63" t="n">
        <f>IF(ISNUMBER(R7/N7*100), R7/N7*100, "-")</f>
        <v>75.3033080537221</v>
      </c>
      <c r="T7" s="30"/>
      <c r="U7" s="6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158266740000</v>
      </c>
      <c r="E8" s="31" t="n">
        <f>SUM(E9:E18)</f>
        <v>13121986000</v>
      </c>
      <c r="F8" s="31" t="n">
        <f>SUM(F9:F18)</f>
        <v>132090368000</v>
      </c>
      <c r="G8" s="31" t="n">
        <f>SUM(G9:G18)</f>
        <v>10129538747</v>
      </c>
      <c r="H8" s="31" t="n">
        <f>SUM(H9:H18)</f>
        <v>125204365447</v>
      </c>
      <c r="I8" s="42" t="n">
        <f>IF(ISNUMBER(H8/D8*100), H8/D8*100, "-")</f>
        <v>79.1097140479421</v>
      </c>
      <c r="J8" s="48"/>
      <c r="K8" s="6"/>
      <c r="L8" s="15" t="s">
        <v>62</v>
      </c>
      <c r="M8" s="53"/>
      <c r="N8" s="28" t="n">
        <v>166749000</v>
      </c>
      <c r="O8" s="31" t="n">
        <v>7461000</v>
      </c>
      <c r="P8" s="31" t="n">
        <v>164136000</v>
      </c>
      <c r="Q8" s="31" t="n">
        <v>9569396</v>
      </c>
      <c r="R8" s="31" t="n">
        <v>119657912</v>
      </c>
      <c r="S8" s="42" t="n">
        <f>IF(ISNUMBER(R8/N8*100), R8/N8*100, "-")</f>
        <v>71.7592981067353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86255184000</v>
      </c>
      <c r="E9" s="32" t="n">
        <v>9237887000</v>
      </c>
      <c r="F9" s="31" t="n">
        <v>75471277000</v>
      </c>
      <c r="G9" s="31" t="n">
        <v>7336386667</v>
      </c>
      <c r="H9" s="31" t="n">
        <v>70097176665</v>
      </c>
      <c r="I9" s="42" t="n">
        <f>IF(ISNUMBER(H9/D9*100), H9/D9*100, "-")</f>
        <v>81.2672043746379</v>
      </c>
      <c r="J9" s="48"/>
      <c r="K9" s="6"/>
      <c r="L9" s="15" t="s">
        <v>63</v>
      </c>
      <c r="M9" s="53"/>
      <c r="N9" s="28" t="n">
        <v>290187000</v>
      </c>
      <c r="O9" s="31" t="n">
        <v>18914000</v>
      </c>
      <c r="P9" s="31" t="n">
        <v>200825000</v>
      </c>
      <c r="Q9" s="31" t="n">
        <v>14942654</v>
      </c>
      <c r="R9" s="31" t="n">
        <v>167337307</v>
      </c>
      <c r="S9" s="42" t="n">
        <f>IF(ISNUMBER(R9/N9*100), R9/N9*100, "-")</f>
        <v>57.6653354561024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64</v>
      </c>
      <c r="M10" s="53"/>
      <c r="N10" s="28" t="n">
        <v>913802000</v>
      </c>
      <c r="O10" s="31" t="n">
        <v>61632000</v>
      </c>
      <c r="P10" s="31" t="n">
        <v>865912000</v>
      </c>
      <c r="Q10" s="31" t="n">
        <v>58918704</v>
      </c>
      <c r="R10" s="31" t="n">
        <v>795733983</v>
      </c>
      <c r="S10" s="42" t="n">
        <f>IF(ISNUMBER(R10/N10*100), R10/N10*100, "-")</f>
        <v>87.0794748753012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2024884000</v>
      </c>
      <c r="E11" s="32" t="n">
        <v>188547000</v>
      </c>
      <c r="F11" s="31" t="n">
        <v>1829571000</v>
      </c>
      <c r="G11" s="31" t="n">
        <v>299512283</v>
      </c>
      <c r="H11" s="31" t="n">
        <v>2623975400</v>
      </c>
      <c r="I11" s="42" t="n">
        <f>IF(ISNUMBER(H11/D11*100), H11/D11*100, "-")</f>
        <v>129.586455322873</v>
      </c>
      <c r="J11" s="49"/>
      <c r="K11" s="6"/>
      <c r="L11" s="15" t="s">
        <v>65</v>
      </c>
      <c r="M11" s="53"/>
      <c r="N11" s="28" t="n">
        <v>5097233000</v>
      </c>
      <c r="O11" s="31" t="n">
        <v>543046000</v>
      </c>
      <c r="P11" s="31" t="n">
        <v>4493133000</v>
      </c>
      <c r="Q11" s="31" t="n">
        <v>324708891</v>
      </c>
      <c r="R11" s="31" t="n">
        <v>2737969655</v>
      </c>
      <c r="S11" s="42" t="n">
        <f>IF(ISNUMBER(R11/N11*100), R11/N11*100, "-")</f>
        <v>53.7148224340539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5065868000</v>
      </c>
      <c r="E12" s="32" t="n">
        <v>243836000</v>
      </c>
      <c r="F12" s="31" t="n">
        <v>4828198000</v>
      </c>
      <c r="G12" s="31" t="n">
        <v>338966392</v>
      </c>
      <c r="H12" s="31" t="n">
        <v>5143294198</v>
      </c>
      <c r="I12" s="42" t="n">
        <f>IF(ISNUMBER(H12/D12*100), H12/D12*100, "-")</f>
        <v>101.528389567198</v>
      </c>
      <c r="J12" s="49"/>
      <c r="K12" s="6"/>
      <c r="L12" s="15" t="s">
        <v>66</v>
      </c>
      <c r="M12" s="53"/>
      <c r="N12" s="28" t="n">
        <v>3312856000</v>
      </c>
      <c r="O12" s="31" t="n">
        <v>195898000</v>
      </c>
      <c r="P12" s="31" t="n">
        <v>1773337128</v>
      </c>
      <c r="Q12" s="31" t="n">
        <v>159160727</v>
      </c>
      <c r="R12" s="31" t="n">
        <v>874105018</v>
      </c>
      <c r="S12" s="42" t="n">
        <f>IF(ISNUMBER(R12/N12*100), R12/N12*100, "-")</f>
        <v>26.385240348509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67</v>
      </c>
      <c r="M13" s="53"/>
      <c r="N13" s="28" t="n">
        <v>296267000</v>
      </c>
      <c r="O13" s="31" t="n">
        <v>8317000</v>
      </c>
      <c r="P13" s="31" t="n">
        <v>194906000</v>
      </c>
      <c r="Q13" s="31" t="n">
        <v>7958833</v>
      </c>
      <c r="R13" s="31" t="n">
        <v>163435447</v>
      </c>
      <c r="S13" s="42" t="n">
        <f>IF(ISNUMBER(R13/N13*100), R13/N13*100, "-")</f>
        <v>55.1649177937469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742711000</v>
      </c>
      <c r="E14" s="32" t="n">
        <v>35944000</v>
      </c>
      <c r="F14" s="31" t="n">
        <v>638421000</v>
      </c>
      <c r="G14" s="31" t="n">
        <v>109859137</v>
      </c>
      <c r="H14" s="31" t="n">
        <v>821876480</v>
      </c>
      <c r="I14" s="42" t="n">
        <f>IF(ISNUMBER(H14/D14*100), H14/D14*100, "-")</f>
        <v>110.658988489466</v>
      </c>
      <c r="J14" s="49"/>
      <c r="K14" s="6"/>
      <c r="L14" s="15" t="s">
        <v>68</v>
      </c>
      <c r="M14" s="53"/>
      <c r="N14" s="28" t="n">
        <v>5359221000</v>
      </c>
      <c r="O14" s="31" t="n">
        <v>299622707</v>
      </c>
      <c r="P14" s="31" t="n">
        <v>3942061289</v>
      </c>
      <c r="Q14" s="31" t="n">
        <v>173645140</v>
      </c>
      <c r="R14" s="31" t="n">
        <v>2888577577</v>
      </c>
      <c r="S14" s="42" t="n">
        <f>IF(ISNUMBER(R14/N14*100), R14/N14*100, "-")</f>
        <v>53.8992061906012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10804807000</v>
      </c>
      <c r="E15" s="32" t="n">
        <v>0</v>
      </c>
      <c r="F15" s="31" t="n">
        <v>4807000</v>
      </c>
      <c r="G15" s="31" t="n">
        <v>0</v>
      </c>
      <c r="H15" s="31" t="n">
        <v>4807000</v>
      </c>
      <c r="I15" s="42" t="n">
        <f>IF(ISNUMBER(H15/D15*100), H15/D15*100, "-")</f>
        <v>0.0444894573313526</v>
      </c>
      <c r="J15" s="48"/>
      <c r="K15" s="11"/>
      <c r="L15" s="15" t="s">
        <v>69</v>
      </c>
      <c r="M15" s="54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43742511000</v>
      </c>
      <c r="E16" s="32" t="n">
        <v>3242972000</v>
      </c>
      <c r="F16" s="31" t="n">
        <v>41121062000</v>
      </c>
      <c r="G16" s="31" t="n">
        <v>1843620505</v>
      </c>
      <c r="H16" s="31" t="n">
        <v>37212623208</v>
      </c>
      <c r="I16" s="42" t="n">
        <f>IF(ISNUMBER(H16/D16*100), H16/D16*100, "-")</f>
        <v>85.0719868550756</v>
      </c>
      <c r="J16" s="48"/>
      <c r="K16" s="11"/>
      <c r="L16" s="15" t="s">
        <v>70</v>
      </c>
      <c r="M16" s="53"/>
      <c r="N16" s="28" t="n">
        <v>269982000</v>
      </c>
      <c r="O16" s="31" t="n">
        <v>0</v>
      </c>
      <c r="P16" s="31" t="n">
        <v>0</v>
      </c>
      <c r="Q16" s="31" t="n">
        <v>0</v>
      </c>
      <c r="R16" s="31" t="n">
        <v>0</v>
      </c>
      <c r="S16" s="64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503165000</v>
      </c>
      <c r="E17" s="32" t="n">
        <v>36781000</v>
      </c>
      <c r="F17" s="31" t="n">
        <v>283534000</v>
      </c>
      <c r="G17" s="31" t="n">
        <v>41032206</v>
      </c>
      <c r="H17" s="31" t="n">
        <v>296268830</v>
      </c>
      <c r="I17" s="42" t="n">
        <f>IF(ISNUMBER(H17/D17*100), H17/D17*100, "-")</f>
        <v>58.8810489600827</v>
      </c>
      <c r="J17" s="48"/>
      <c r="K17" s="6" t="s">
        <v>51</v>
      </c>
      <c r="L17" s="15"/>
      <c r="M17" s="22"/>
      <c r="N17" s="28" t="n">
        <f>N18-N19+N20</f>
        <v>9499962000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1" t="n">
        <f>R18-R19+R20</f>
        <v>0</v>
      </c>
      <c r="S17" s="64" t="n">
        <f>IF(ISNUMBER(R17/N17*100), R17/N17*100, "-")</f>
        <v>0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9127610000</v>
      </c>
      <c r="E18" s="32" t="n">
        <v>136019000</v>
      </c>
      <c r="F18" s="31" t="n">
        <v>7913498000</v>
      </c>
      <c r="G18" s="31" t="n">
        <v>160161557</v>
      </c>
      <c r="H18" s="31" t="n">
        <v>9004343666</v>
      </c>
      <c r="I18" s="42" t="n">
        <f>IF(ISNUMBER(H18/D18*100), H18/D18*100, "-")</f>
        <v>98.6495223393638</v>
      </c>
      <c r="J18" s="48"/>
      <c r="K18" s="11"/>
      <c r="L18" s="15" t="s">
        <v>71</v>
      </c>
      <c r="M18" s="22"/>
      <c r="N18" s="28" t="n">
        <v>112499962000</v>
      </c>
      <c r="O18" s="31" t="n">
        <v>0</v>
      </c>
      <c r="P18" s="31" t="n">
        <v>0</v>
      </c>
      <c r="Q18" s="31" t="n">
        <v>19500000000</v>
      </c>
      <c r="R18" s="31" t="n">
        <v>103000000000</v>
      </c>
      <c r="S18" s="42" t="n">
        <f>IF(ISNUMBER(R18/N18*100), R18/N18*100, "-")</f>
        <v>91.5555864809981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167766702000</v>
      </c>
      <c r="E19" s="32" t="n">
        <f>SUM(E20:E37, O7:O16)</f>
        <v>9891429207</v>
      </c>
      <c r="F19" s="32" t="n">
        <f>SUM(F20:F37, P7:P16)</f>
        <v>154934113417</v>
      </c>
      <c r="G19" s="32" t="n">
        <f>SUM(G20:G37, Q7:Q16)</f>
        <v>9880207618</v>
      </c>
      <c r="H19" s="32" t="n">
        <f>SUM(H20:H37, R7:R16)</f>
        <v>127233711442</v>
      </c>
      <c r="I19" s="42" t="n">
        <f>IF(ISNUMBER(H19/D19*100), H19/D19*100, "-")</f>
        <v>75.8396689719751</v>
      </c>
      <c r="J19" s="48"/>
      <c r="K19" s="6"/>
      <c r="L19" s="15" t="s">
        <v>72</v>
      </c>
      <c r="M19" s="22"/>
      <c r="N19" s="28" t="n">
        <v>103000000000</v>
      </c>
      <c r="O19" s="31" t="n">
        <v>0</v>
      </c>
      <c r="P19" s="31" t="n">
        <v>0</v>
      </c>
      <c r="Q19" s="31" t="n">
        <v>19500000000</v>
      </c>
      <c r="R19" s="31" t="n">
        <v>103000000000</v>
      </c>
      <c r="S19" s="42" t="n">
        <f>IF(ISNUMBER(R19/N19*100), R19/N19*100, "-")</f>
        <v>100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839188000</v>
      </c>
      <c r="E20" s="31" t="n">
        <v>49431000</v>
      </c>
      <c r="F20" s="31" t="n">
        <v>788453000</v>
      </c>
      <c r="G20" s="31" t="n">
        <v>57713669</v>
      </c>
      <c r="H20" s="31" t="n">
        <v>660702329</v>
      </c>
      <c r="I20" s="42" t="n">
        <f>IF(ISNUMBER(H20/D20*100), H20/D20*100, "-")</f>
        <v>78.7311459410764</v>
      </c>
      <c r="J20" s="49"/>
      <c r="K20" s="6"/>
      <c r="L20" s="15" t="s">
        <v>73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7926558000</v>
      </c>
      <c r="E21" s="31" t="n">
        <v>402792000</v>
      </c>
      <c r="F21" s="31" t="n">
        <v>7440434000</v>
      </c>
      <c r="G21" s="31" t="n">
        <v>717498199</v>
      </c>
      <c r="H21" s="31" t="n">
        <v>5633605309</v>
      </c>
      <c r="I21" s="42" t="n">
        <f>IF(ISNUMBER(H21/D21*100), H21/D21*100, "-")</f>
        <v>71.0725299556251</v>
      </c>
      <c r="J21" s="48"/>
      <c r="K21" s="6" t="s">
        <v>52</v>
      </c>
      <c r="L21" s="18"/>
      <c r="M21" s="22"/>
      <c r="N21" s="56" t="n">
        <f>D8-D19-N19+N18+N20</f>
        <v>0</v>
      </c>
      <c r="O21" s="61" t="n">
        <f>E8-E19-O19+O18+O20</f>
        <v>3230556793</v>
      </c>
      <c r="P21" s="61" t="n">
        <f>F8-F19-P19+P18+P20</f>
        <v>-22843745417</v>
      </c>
      <c r="Q21" s="61" t="n">
        <f>G8-G19-Q19+Q18+Q20</f>
        <v>249331129</v>
      </c>
      <c r="R21" s="61" t="n">
        <f>H8-H19-R19+R18+R20</f>
        <v>-2029345995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1891199000</v>
      </c>
      <c r="E22" s="31" t="n">
        <v>85170000</v>
      </c>
      <c r="F22" s="31" t="n">
        <v>1833875000</v>
      </c>
      <c r="G22" s="31" t="n">
        <v>114446704</v>
      </c>
      <c r="H22" s="31" t="n">
        <v>1284425885</v>
      </c>
      <c r="I22" s="42" t="n">
        <f>IF(ISNUMBER(H22/D22*100), H22/D22*100, "-")</f>
        <v>67.9159562267112</v>
      </c>
      <c r="J22" s="48"/>
      <c r="K22" s="6" t="s">
        <v>53</v>
      </c>
      <c r="L22" s="15"/>
      <c r="M22" s="22"/>
      <c r="N22" s="57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1685361000</v>
      </c>
      <c r="E23" s="31" t="n">
        <v>441885000</v>
      </c>
      <c r="F23" s="31" t="n">
        <v>1645723000</v>
      </c>
      <c r="G23" s="31" t="n">
        <v>34526728</v>
      </c>
      <c r="H23" s="31" t="n">
        <v>887514615</v>
      </c>
      <c r="I23" s="42" t="n">
        <f>IF(ISNUMBER(H23/D23*100), H23/D23*100, "-")</f>
        <v>52.6602084063889</v>
      </c>
      <c r="J23" s="48"/>
      <c r="K23" s="6" t="s">
        <v>54</v>
      </c>
      <c r="L23" s="15"/>
      <c r="M23" s="22"/>
      <c r="N23" s="56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59905673000</v>
      </c>
      <c r="E24" s="31" t="n">
        <v>2448922000</v>
      </c>
      <c r="F24" s="31" t="n">
        <v>58495721000</v>
      </c>
      <c r="G24" s="31" t="n">
        <v>3264029056</v>
      </c>
      <c r="H24" s="31" t="n">
        <v>57269080038</v>
      </c>
      <c r="I24" s="42" t="n">
        <f>IF(ISNUMBER(H24/D24*100), H24/D24*100, "-")</f>
        <v>95.5987591325449</v>
      </c>
      <c r="J24" s="48"/>
      <c r="K24" s="6" t="s">
        <v>55</v>
      </c>
      <c r="L24" s="15"/>
      <c r="M24" s="22"/>
      <c r="N24" s="56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1237430000</v>
      </c>
      <c r="E25" s="31" t="n">
        <v>277982000</v>
      </c>
      <c r="F25" s="31" t="n">
        <v>1064338000</v>
      </c>
      <c r="G25" s="31" t="n">
        <v>143565773</v>
      </c>
      <c r="H25" s="31" t="n">
        <v>573032212</v>
      </c>
      <c r="I25" s="42" t="n">
        <f>IF(ISNUMBER(H25/D25*100), H25/D25*100, "-")</f>
        <v>46.3082527496505</v>
      </c>
      <c r="J25" s="48"/>
      <c r="K25" s="6" t="s">
        <v>51</v>
      </c>
      <c r="L25" s="15"/>
      <c r="M25" s="22"/>
      <c r="N25" s="57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12145740000</v>
      </c>
      <c r="E26" s="31" t="n">
        <v>690165000</v>
      </c>
      <c r="F26" s="31" t="n">
        <v>10778342000</v>
      </c>
      <c r="G26" s="31" t="n">
        <v>349727372</v>
      </c>
      <c r="H26" s="31" t="n">
        <v>5049750003</v>
      </c>
      <c r="I26" s="42" t="n">
        <f>IF(ISNUMBER(H26/D26*100), H26/D26*100, "-")</f>
        <v>41.5763057911663</v>
      </c>
      <c r="J26" s="49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7750135000</v>
      </c>
      <c r="E27" s="31" t="n">
        <v>203716000</v>
      </c>
      <c r="F27" s="31" t="n">
        <v>6967421000</v>
      </c>
      <c r="G27" s="31" t="n">
        <v>244685028</v>
      </c>
      <c r="H27" s="31" t="n">
        <v>2519880188</v>
      </c>
      <c r="I27" s="42" t="n">
        <f>IF(ISNUMBER(H27/D27*100), H27/D27*100, "-")</f>
        <v>32.5140166977737</v>
      </c>
      <c r="J27" s="49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1030194000</v>
      </c>
      <c r="E28" s="31" t="n">
        <v>58271000</v>
      </c>
      <c r="F28" s="31" t="n">
        <v>940117000</v>
      </c>
      <c r="G28" s="31" t="n">
        <v>42587769</v>
      </c>
      <c r="H28" s="31" t="n">
        <v>507884995</v>
      </c>
      <c r="I28" s="42" t="n">
        <f>IF(ISNUMBER(H28/D28*100), H28/D28*100, "-")</f>
        <v>49.2999371962951</v>
      </c>
      <c r="J28" s="49"/>
      <c r="K28" s="6" t="s">
        <v>57</v>
      </c>
      <c r="L28" s="15"/>
      <c r="M28" s="23"/>
      <c r="N28" s="58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2531208000</v>
      </c>
      <c r="E29" s="31" t="n">
        <v>216045000</v>
      </c>
      <c r="F29" s="31" t="n">
        <v>1905174000</v>
      </c>
      <c r="G29" s="31" t="n">
        <v>163092281</v>
      </c>
      <c r="H29" s="31" t="n">
        <v>1476115978</v>
      </c>
      <c r="I29" s="42" t="n">
        <f>IF(ISNUMBER(H29/D29*100), H29/D29*100, "-")</f>
        <v>58.3166605826151</v>
      </c>
      <c r="J29" s="48"/>
      <c r="K29" s="6" t="s">
        <v>54</v>
      </c>
      <c r="L29" s="15"/>
      <c r="M29" s="22"/>
      <c r="N29" s="56" t="n">
        <v>25410566865</v>
      </c>
      <c r="O29" s="62" t="n">
        <v>0</v>
      </c>
      <c r="P29" s="62" t="n">
        <v>0</v>
      </c>
      <c r="Q29" s="62" t="n">
        <v>169260467</v>
      </c>
      <c r="R29" s="62" t="n">
        <v>10906064090</v>
      </c>
      <c r="S29" s="42" t="n">
        <f>IF(ISNUMBER(R29/N29*100), R29/N29*100, "-")</f>
        <v>42.9194049386666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605516000</v>
      </c>
      <c r="E30" s="31" t="n">
        <v>47546500</v>
      </c>
      <c r="F30" s="31" t="n">
        <v>416070000</v>
      </c>
      <c r="G30" s="31" t="n">
        <v>40826022</v>
      </c>
      <c r="H30" s="31" t="n">
        <v>287958025</v>
      </c>
      <c r="I30" s="42" t="n">
        <f>IF(ISNUMBER(H30/D30*100), H30/D30*100, "-")</f>
        <v>47.5558077738656</v>
      </c>
      <c r="J30" s="48"/>
      <c r="K30" s="6" t="s">
        <v>55</v>
      </c>
      <c r="L30" s="15"/>
      <c r="M30" s="22"/>
      <c r="N30" s="56" t="n">
        <v>23255038958</v>
      </c>
      <c r="O30" s="62" t="n">
        <v>0</v>
      </c>
      <c r="P30" s="62" t="n">
        <v>0</v>
      </c>
      <c r="Q30" s="62" t="n">
        <v>629927959</v>
      </c>
      <c r="R30" s="62" t="n">
        <v>10104013210</v>
      </c>
      <c r="S30" s="42" t="n">
        <f>IF(ISNUMBER(R30/N30*100), R30/N30*100, "-")</f>
        <v>43.4487047226558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19680017000</v>
      </c>
      <c r="E31" s="31" t="n">
        <v>1886045000</v>
      </c>
      <c r="F31" s="31" t="n">
        <v>18285257000</v>
      </c>
      <c r="G31" s="31" t="n">
        <v>1622215993</v>
      </c>
      <c r="H31" s="31" t="n">
        <v>14406818446</v>
      </c>
      <c r="I31" s="42" t="n">
        <f>IF(ISNUMBER(H31/D31*100), H31/D31*100, "-")</f>
        <v>73.2053150462218</v>
      </c>
      <c r="J31" s="48"/>
      <c r="K31" s="6" t="s">
        <v>51</v>
      </c>
      <c r="L31" s="15"/>
      <c r="M31" s="22"/>
      <c r="N31" s="57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839652000</v>
      </c>
      <c r="E32" s="31" t="n">
        <v>27130000</v>
      </c>
      <c r="F32" s="31" t="n">
        <v>806169000</v>
      </c>
      <c r="G32" s="31" t="n">
        <v>37631028</v>
      </c>
      <c r="H32" s="31" t="n">
        <v>623946124</v>
      </c>
      <c r="I32" s="42" t="n">
        <f>IF(ISNUMBER(H32/D32*100), H32/D32*100, "-")</f>
        <v>74.3100860832821</v>
      </c>
      <c r="J32" s="49"/>
      <c r="K32" s="6"/>
      <c r="L32" s="15" t="s">
        <v>71</v>
      </c>
      <c r="M32" s="23"/>
      <c r="N32" s="56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2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11348589000</v>
      </c>
      <c r="E33" s="31" t="n">
        <v>985426000</v>
      </c>
      <c r="F33" s="31" t="n">
        <v>11057483000</v>
      </c>
      <c r="G33" s="31" t="n">
        <v>757367894</v>
      </c>
      <c r="H33" s="31" t="n">
        <v>9970801189</v>
      </c>
      <c r="I33" s="42" t="n">
        <f>IF(ISNUMBER(H33/D33*100), H33/D33*100, "-")</f>
        <v>87.8593910573376</v>
      </c>
      <c r="J33" s="48"/>
      <c r="K33" s="11"/>
      <c r="L33" s="18"/>
      <c r="M33" s="22"/>
      <c r="N33" s="57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3228178000</v>
      </c>
      <c r="E34" s="31" t="n">
        <v>110711000</v>
      </c>
      <c r="F34" s="31" t="n">
        <v>2969120000</v>
      </c>
      <c r="G34" s="31" t="n">
        <v>315156180</v>
      </c>
      <c r="H34" s="31" t="n">
        <v>2717283354</v>
      </c>
      <c r="I34" s="42" t="n">
        <f>IF(ISNUMBER(H34/D34*100), H34/D34*100, "-")</f>
        <v>84.1739010054588</v>
      </c>
      <c r="J34" s="48"/>
      <c r="K34" s="11"/>
      <c r="L34" s="18"/>
      <c r="M34" s="22"/>
      <c r="N34" s="57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10584115000</v>
      </c>
      <c r="E35" s="31" t="n">
        <v>238286000</v>
      </c>
      <c r="F35" s="31" t="n">
        <v>10029178000</v>
      </c>
      <c r="G35" s="31" t="n">
        <v>608582101</v>
      </c>
      <c r="H35" s="31" t="n">
        <v>9048877693</v>
      </c>
      <c r="I35" s="42" t="n">
        <f>IF(ISNUMBER(H35/D35*100), H35/D35*100, "-")</f>
        <v>85.4948920434066</v>
      </c>
      <c r="J35" s="48"/>
      <c r="K35" s="6"/>
      <c r="L35" s="15"/>
      <c r="M35" s="22"/>
      <c r="N35" s="57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5845399000</v>
      </c>
      <c r="E36" s="31" t="n">
        <v>397685000</v>
      </c>
      <c r="F36" s="31" t="n">
        <v>5285531000</v>
      </c>
      <c r="G36" s="31" t="n">
        <v>383856492</v>
      </c>
      <c r="H36" s="31" t="n">
        <v>4419840839</v>
      </c>
      <c r="I36" s="42" t="n">
        <f>IF(ISNUMBER(H36/D36*100), H36/D36*100, "-")</f>
        <v>75.6123036083593</v>
      </c>
      <c r="J36" s="48"/>
      <c r="K36" s="6"/>
      <c r="L36" s="15"/>
      <c r="M36" s="22"/>
      <c r="N36" s="57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1505745000</v>
      </c>
      <c r="E37" s="33" t="n">
        <v>114296000</v>
      </c>
      <c r="F37" s="33" t="n">
        <v>1274525000</v>
      </c>
      <c r="G37" s="33" t="n">
        <v>112798955</v>
      </c>
      <c r="H37" s="33" t="n">
        <v>1034505821</v>
      </c>
      <c r="I37" s="44" t="n">
        <f>IF(ISNUMBER(H37/D37*100), H37/D37*100, "-")</f>
        <v>68.7039187246181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6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76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"='中華民國112年11月$0_3_1$2023'/11"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"='中華民國112年11月$0_3_11$2023'/11"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