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5.240\共用檔案\22-0.系統抽換報表留底區\佑安\111年\1110623_農業局\20321-02-02-1\"/>
    </mc:Choice>
  </mc:AlternateContent>
  <xr:revisionPtr revIDLastSave="0" documentId="8_{6CBDC3EE-AC66-4730-9279-F2E797940A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公務統計方案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D39" i="1"/>
  <c r="B39" i="1"/>
  <c r="T38" i="1"/>
  <c r="P38" i="1"/>
  <c r="H38" i="1"/>
  <c r="D38" i="1"/>
  <c r="C38" i="1"/>
  <c r="B38" i="1"/>
  <c r="T37" i="1"/>
  <c r="P37" i="1"/>
  <c r="L37" i="1"/>
  <c r="H37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P31" i="1"/>
  <c r="D31" i="1"/>
  <c r="C31" i="1"/>
  <c r="B31" i="1"/>
  <c r="T30" i="1"/>
  <c r="P30" i="1"/>
  <c r="H30" i="1"/>
  <c r="D30" i="1"/>
  <c r="C30" i="1"/>
  <c r="B30" i="1"/>
  <c r="P29" i="1"/>
  <c r="H29" i="1"/>
  <c r="D29" i="1"/>
  <c r="C29" i="1"/>
  <c r="B29" i="1"/>
  <c r="T28" i="1"/>
  <c r="P28" i="1"/>
  <c r="H28" i="1"/>
  <c r="D28" i="1"/>
  <c r="C28" i="1"/>
  <c r="B28" i="1"/>
  <c r="T27" i="1"/>
  <c r="P27" i="1"/>
  <c r="H27" i="1"/>
  <c r="D27" i="1"/>
  <c r="C27" i="1"/>
  <c r="B27" i="1"/>
  <c r="T26" i="1"/>
  <c r="P26" i="1"/>
  <c r="H26" i="1"/>
  <c r="D26" i="1"/>
  <c r="C26" i="1"/>
  <c r="B26" i="1"/>
  <c r="T25" i="1"/>
  <c r="P25" i="1"/>
  <c r="L25" i="1"/>
  <c r="H25" i="1"/>
  <c r="D25" i="1"/>
  <c r="C25" i="1"/>
  <c r="B25" i="1"/>
  <c r="T24" i="1"/>
  <c r="P24" i="1"/>
  <c r="H24" i="1"/>
  <c r="D24" i="1"/>
  <c r="C24" i="1"/>
  <c r="B24" i="1"/>
  <c r="T23" i="1"/>
  <c r="P23" i="1"/>
  <c r="L23" i="1"/>
  <c r="H23" i="1"/>
  <c r="D23" i="1"/>
  <c r="C23" i="1"/>
  <c r="B23" i="1"/>
  <c r="T22" i="1"/>
  <c r="D22" i="1"/>
  <c r="C22" i="1"/>
  <c r="B22" i="1"/>
  <c r="P21" i="1"/>
  <c r="H21" i="1"/>
  <c r="D21" i="1"/>
  <c r="C21" i="1"/>
  <c r="B21" i="1"/>
  <c r="T20" i="1"/>
  <c r="P20" i="1"/>
  <c r="L20" i="1"/>
  <c r="H20" i="1"/>
  <c r="D20" i="1"/>
  <c r="C20" i="1"/>
  <c r="B20" i="1"/>
  <c r="P19" i="1"/>
  <c r="H19" i="1"/>
  <c r="D19" i="1"/>
  <c r="C19" i="1"/>
  <c r="B19" i="1"/>
  <c r="T18" i="1"/>
  <c r="P18" i="1"/>
  <c r="L18" i="1"/>
  <c r="H18" i="1"/>
  <c r="D18" i="1"/>
  <c r="C18" i="1"/>
  <c r="B18" i="1"/>
  <c r="T17" i="1"/>
  <c r="P17" i="1"/>
  <c r="L17" i="1"/>
  <c r="H17" i="1"/>
  <c r="D17" i="1"/>
  <c r="C17" i="1"/>
  <c r="B17" i="1"/>
  <c r="T16" i="1"/>
  <c r="D16" i="1"/>
  <c r="C16" i="1"/>
  <c r="B16" i="1"/>
  <c r="T15" i="1"/>
  <c r="P15" i="1"/>
  <c r="H15" i="1"/>
  <c r="D15" i="1"/>
  <c r="C15" i="1"/>
  <c r="B15" i="1"/>
  <c r="T14" i="1"/>
  <c r="P14" i="1"/>
  <c r="H14" i="1"/>
  <c r="D14" i="1"/>
  <c r="C14" i="1"/>
  <c r="B14" i="1"/>
  <c r="T13" i="1"/>
  <c r="P13" i="1"/>
  <c r="L13" i="1"/>
  <c r="H13" i="1"/>
  <c r="D13" i="1"/>
  <c r="C13" i="1"/>
  <c r="B13" i="1"/>
  <c r="T12" i="1"/>
  <c r="P12" i="1"/>
  <c r="H12" i="1"/>
  <c r="D12" i="1"/>
  <c r="C12" i="1"/>
  <c r="B12" i="1"/>
  <c r="T11" i="1"/>
  <c r="P11" i="1"/>
  <c r="H11" i="1"/>
  <c r="D11" i="1"/>
  <c r="C11" i="1"/>
  <c r="B11" i="1"/>
  <c r="S10" i="1"/>
  <c r="R10" i="1"/>
  <c r="Q10" i="1"/>
  <c r="O10" i="1"/>
  <c r="N10" i="1"/>
  <c r="M10" i="1"/>
  <c r="K10" i="1"/>
  <c r="J10" i="1"/>
  <c r="I10" i="1"/>
  <c r="G10" i="1"/>
  <c r="F10" i="1"/>
  <c r="E10" i="1"/>
  <c r="T10" i="1" l="1"/>
  <c r="H10" i="1"/>
  <c r="P10" i="1"/>
  <c r="L10" i="1"/>
  <c r="B10" i="1"/>
  <c r="D10" i="1"/>
  <c r="C10" i="1"/>
</calcChain>
</file>

<file path=xl/sharedStrings.xml><?xml version="1.0" encoding="utf-8"?>
<sst xmlns="http://schemas.openxmlformats.org/spreadsheetml/2006/main" count="125" uniqueCount="62">
  <si>
    <t>公 開 類</t>
  </si>
  <si>
    <t>編製機關</t>
  </si>
  <si>
    <t>臺中市政府農業局</t>
  </si>
  <si>
    <t>年     報</t>
  </si>
  <si>
    <t>次年6月底前填報</t>
  </si>
  <si>
    <t>表　　號</t>
  </si>
  <si>
    <t>20321-02-02-2</t>
  </si>
  <si>
    <t>單位:種植面積—公頃</t>
  </si>
  <si>
    <t>臺中市雜糧生產概況</t>
  </si>
  <si>
    <t xml:space="preserve">           收穫面積—公頃</t>
  </si>
  <si>
    <t xml:space="preserve">           每公頃平均產量—公斤</t>
  </si>
  <si>
    <t>中華民國110年</t>
  </si>
  <si>
    <t xml:space="preserve">           產量—公斤</t>
  </si>
  <si>
    <t>行政區別</t>
  </si>
  <si>
    <t>合　　計</t>
  </si>
  <si>
    <t>甘　　藷</t>
  </si>
  <si>
    <t>小　　麥</t>
  </si>
  <si>
    <t>食用玉蜀黍</t>
  </si>
  <si>
    <t>落花生</t>
  </si>
  <si>
    <t>種植面積</t>
  </si>
  <si>
    <t>收穫面積</t>
  </si>
  <si>
    <t>產    量</t>
  </si>
  <si>
    <t>每公頃平均產量</t>
  </si>
  <si>
    <t>總    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</si>
  <si>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</si>
  <si>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</si>
  <si>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</si>
  <si>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</si>
  <si>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</si>
  <si>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</si>
  <si>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</si>
  <si>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</si>
  <si>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</si>
  <si>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</si>
  <si>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</si>
  <si>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</si>
  <si>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</si>
  <si>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</si>
  <si>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</si>
  <si>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</si>
  <si>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</si>
  <si>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</si>
  <si>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</si>
  <si>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</si>
  <si>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</si>
  <si>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</si>
  <si>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</si>
  <si>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</si>
  <si>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</si>
  <si>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</si>
  <si>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</si>
  <si>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</si>
  <si>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</si>
  <si>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填表</t>
  </si>
  <si>
    <t>審核</t>
  </si>
  <si>
    <t>業務主管人員</t>
  </si>
  <si>
    <t xml:space="preserve">機關首長   </t>
  </si>
  <si>
    <t>主辦統計人員</t>
  </si>
  <si>
    <t>資料來源：由本局作物生產科依據行政院農業委員會農糧署「農情報告資源網」資料彙編。</t>
  </si>
  <si>
    <t>填表說明：本表編製1份，並依統計法規定永久保存，資料透過網際網路上傳至「臺中市公務統計行政管理系統」。</t>
  </si>
  <si>
    <t>中華民國 111 年 6 月 2 日編製</t>
    <phoneticPr fontId="72" type="noConversion"/>
  </si>
  <si>
    <t>--</t>
    <phoneticPr fontId="7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</si>
</sst>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#,##0;\-#,###;\-"/>
  </numFmts>
  <fonts count="74" x14ac:knownFonts="1">
    <font>
      <sz val="11"/>
      <color theme="1"/>
      <name val="新細明體"/>
      <family val="2"/>
      <scheme val="minor"/>
    </font>
    <font>
      <sz val="14"/>
      <color theme="1"/>
      <name val="標楷體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Times New Roman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4"/>
      <color theme="1"/>
      <name val="Times New Roman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Times New Roman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4"/>
      <color theme="1"/>
      <name val="Times New Roman"/>
      <family val="2"/>
    </font>
    <font>
      <sz val="14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176" fontId="1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3" fillId="0" borderId="0" xfId="0" applyNumberFormat="1" applyFont="1"/>
    <xf numFmtId="176" fontId="4" fillId="0" borderId="3" xfId="0" applyNumberFormat="1" applyFont="1" applyBorder="1"/>
    <xf numFmtId="49" fontId="5" fillId="0" borderId="1" xfId="0" applyNumberFormat="1" applyFont="1" applyBorder="1" applyAlignment="1">
      <alignment horizontal="center" vertical="center"/>
    </xf>
    <xf numFmtId="0" fontId="8" fillId="0" borderId="2" xfId="0" applyFont="1" applyBorder="1"/>
    <xf numFmtId="0" fontId="9" fillId="0" borderId="0" xfId="0" applyFont="1"/>
    <xf numFmtId="176" fontId="10" fillId="0" borderId="6" xfId="0" applyNumberFormat="1" applyFont="1" applyBorder="1" applyAlignment="1">
      <alignment horizontal="center"/>
    </xf>
    <xf numFmtId="176" fontId="11" fillId="0" borderId="7" xfId="0" applyNumberFormat="1" applyFont="1" applyBorder="1"/>
    <xf numFmtId="176" fontId="12" fillId="0" borderId="8" xfId="0" applyNumberFormat="1" applyFont="1" applyBorder="1"/>
    <xf numFmtId="176" fontId="13" fillId="0" borderId="8" xfId="0" applyNumberFormat="1" applyFont="1" applyBorder="1"/>
    <xf numFmtId="0" fontId="16" fillId="0" borderId="9" xfId="0" applyFont="1" applyBorder="1"/>
    <xf numFmtId="49" fontId="17" fillId="0" borderId="6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/>
    </xf>
    <xf numFmtId="176" fontId="21" fillId="0" borderId="12" xfId="0" applyNumberFormat="1" applyFont="1" applyBorder="1"/>
    <xf numFmtId="176" fontId="22" fillId="0" borderId="12" xfId="0" applyNumberFormat="1" applyFont="1" applyBorder="1"/>
    <xf numFmtId="0" fontId="23" fillId="0" borderId="12" xfId="0" applyFont="1" applyBorder="1"/>
    <xf numFmtId="0" fontId="24" fillId="0" borderId="12" xfId="0" applyFont="1" applyBorder="1"/>
    <xf numFmtId="176" fontId="27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/>
    </xf>
    <xf numFmtId="176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76" fontId="32" fillId="0" borderId="0" xfId="0" applyNumberFormat="1" applyFont="1"/>
    <xf numFmtId="176" fontId="33" fillId="0" borderId="8" xfId="0" applyNumberFormat="1" applyFont="1" applyBorder="1" applyAlignment="1">
      <alignment horizontal="center" vertical="center"/>
    </xf>
    <xf numFmtId="176" fontId="43" fillId="0" borderId="2" xfId="0" applyNumberFormat="1" applyFont="1" applyBorder="1" applyAlignment="1">
      <alignment horizontal="center"/>
    </xf>
    <xf numFmtId="176" fontId="44" fillId="0" borderId="0" xfId="0" applyNumberFormat="1" applyFont="1" applyAlignment="1">
      <alignment horizontal="center"/>
    </xf>
    <xf numFmtId="176" fontId="55" fillId="0" borderId="0" xfId="0" applyNumberFormat="1" applyFont="1" applyAlignment="1">
      <alignment horizontal="right"/>
    </xf>
    <xf numFmtId="49" fontId="56" fillId="0" borderId="3" xfId="0" applyNumberFormat="1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41" fontId="59" fillId="0" borderId="12" xfId="0" applyNumberFormat="1" applyFont="1" applyBorder="1" applyAlignment="1">
      <alignment horizontal="left"/>
    </xf>
    <xf numFmtId="0" fontId="60" fillId="0" borderId="12" xfId="0" applyFont="1" applyBorder="1"/>
    <xf numFmtId="41" fontId="61" fillId="0" borderId="12" xfId="0" applyNumberFormat="1" applyFont="1" applyBorder="1" applyAlignment="1">
      <alignment horizontal="center"/>
    </xf>
    <xf numFmtId="41" fontId="62" fillId="0" borderId="12" xfId="0" applyNumberFormat="1" applyFont="1" applyBorder="1"/>
    <xf numFmtId="176" fontId="63" fillId="0" borderId="12" xfId="0" applyNumberFormat="1" applyFont="1" applyBorder="1" applyAlignment="1">
      <alignment horizontal="right"/>
    </xf>
    <xf numFmtId="41" fontId="64" fillId="0" borderId="12" xfId="0" applyNumberFormat="1" applyFont="1" applyBorder="1"/>
    <xf numFmtId="41" fontId="66" fillId="0" borderId="0" xfId="0" applyNumberFormat="1" applyFont="1" applyAlignment="1">
      <alignment horizontal="left"/>
    </xf>
    <xf numFmtId="41" fontId="67" fillId="0" borderId="0" xfId="0" applyNumberFormat="1" applyFont="1" applyAlignment="1">
      <alignment horizontal="center"/>
    </xf>
    <xf numFmtId="41" fontId="68" fillId="0" borderId="0" xfId="0" applyNumberFormat="1" applyFont="1"/>
    <xf numFmtId="41" fontId="69" fillId="0" borderId="0" xfId="0" applyNumberFormat="1" applyFont="1"/>
    <xf numFmtId="41" fontId="70" fillId="0" borderId="0" xfId="0" applyNumberFormat="1" applyFont="1" applyAlignment="1">
      <alignment horizontal="left"/>
    </xf>
    <xf numFmtId="0" fontId="71" fillId="0" borderId="0" xfId="0" applyFont="1"/>
    <xf numFmtId="176" fontId="73" fillId="0" borderId="8" xfId="0" applyNumberFormat="1" applyFont="1" applyBorder="1" applyAlignment="1">
      <alignment vertical="center"/>
    </xf>
    <xf numFmtId="43" fontId="8" fillId="0" borderId="0" xfId="0" applyNumberFormat="1" applyFont="1" applyAlignment="1">
      <alignment horizontal="center" vertical="center"/>
    </xf>
    <xf numFmtId="176" fontId="54" fillId="0" borderId="23" xfId="0" applyNumberFormat="1" applyFont="1" applyBorder="1" applyAlignment="1">
      <alignment horizontal="center" vertical="center"/>
    </xf>
    <xf numFmtId="43" fontId="8" fillId="0" borderId="19" xfId="0" applyNumberFormat="1" applyFont="1" applyBorder="1" applyAlignment="1">
      <alignment horizontal="center" vertical="center"/>
    </xf>
    <xf numFmtId="43" fontId="8" fillId="0" borderId="24" xfId="0" applyNumberFormat="1" applyFont="1" applyBorder="1" applyAlignment="1">
      <alignment horizontal="center" vertical="center"/>
    </xf>
    <xf numFmtId="43" fontId="8" fillId="0" borderId="2" xfId="0" applyNumberFormat="1" applyFont="1" applyBorder="1" applyAlignment="1">
      <alignment horizontal="center" vertical="center"/>
    </xf>
    <xf numFmtId="43" fontId="8" fillId="0" borderId="7" xfId="0" applyNumberFormat="1" applyFont="1" applyBorder="1" applyAlignment="1">
      <alignment horizontal="center" vertical="center"/>
    </xf>
    <xf numFmtId="43" fontId="8" fillId="0" borderId="8" xfId="0" applyNumberFormat="1" applyFont="1" applyBorder="1" applyAlignment="1">
      <alignment horizontal="center" vertical="center"/>
    </xf>
    <xf numFmtId="43" fontId="8" fillId="0" borderId="0" xfId="0" quotePrefix="1" applyNumberFormat="1" applyFont="1" applyAlignment="1">
      <alignment horizontal="center" vertical="center"/>
    </xf>
    <xf numFmtId="41" fontId="11" fillId="0" borderId="12" xfId="0" applyNumberFormat="1" applyFont="1" applyBorder="1" applyAlignment="1">
      <alignment horizontal="right"/>
    </xf>
    <xf numFmtId="0" fontId="65" fillId="0" borderId="12" xfId="0" applyFont="1" applyBorder="1" applyAlignment="1">
      <alignment horizontal="right"/>
    </xf>
    <xf numFmtId="0" fontId="47" fillId="0" borderId="18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46" fillId="0" borderId="18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176" fontId="34" fillId="0" borderId="8" xfId="0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176" fontId="37" fillId="0" borderId="14" xfId="0" applyNumberFormat="1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176" fontId="25" fillId="0" borderId="12" xfId="0" applyNumberFormat="1" applyFont="1" applyBorder="1" applyAlignment="1">
      <alignment horizontal="left" vertical="top"/>
    </xf>
    <xf numFmtId="0" fontId="26" fillId="0" borderId="12" xfId="0" applyFont="1" applyBorder="1" applyAlignment="1">
      <alignment horizontal="left" vertical="top"/>
    </xf>
    <xf numFmtId="176" fontId="73" fillId="0" borderId="8" xfId="0" applyNumberFormat="1" applyFont="1" applyBorder="1" applyAlignment="1">
      <alignment horizontal="left" vertical="center"/>
    </xf>
    <xf numFmtId="0" fontId="73" fillId="0" borderId="8" xfId="0" applyFont="1" applyBorder="1" applyAlignment="1">
      <alignment vertical="center"/>
    </xf>
    <xf numFmtId="176" fontId="36" fillId="0" borderId="13" xfId="0" applyNumberFormat="1" applyFont="1" applyBorder="1" applyAlignment="1">
      <alignment horizontal="center" vertical="center" wrapText="1"/>
    </xf>
    <xf numFmtId="0" fontId="45" fillId="0" borderId="3" xfId="0" applyFont="1" applyBorder="1"/>
    <xf numFmtId="0" fontId="49" fillId="0" borderId="20" xfId="0" applyFont="1" applyBorder="1"/>
    <xf numFmtId="176" fontId="40" fillId="0" borderId="16" xfId="0" applyNumberFormat="1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6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76" fontId="73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14" fillId="0" borderId="8" xfId="0" applyFont="1" applyBorder="1"/>
    <xf numFmtId="0" fontId="15" fillId="0" borderId="8" xfId="0" applyFont="1" applyBorder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topLeftCell="A25" workbookViewId="0">
      <selection activeCell="K12" sqref="K12"/>
    </sheetView>
  </sheetViews>
  <sheetFormatPr defaultColWidth="9.140625" defaultRowHeight="15.75" x14ac:dyDescent="0.25"/>
  <cols>
    <col min="1" max="3" width="12" style="42" customWidth="1"/>
    <col min="4" max="4" width="16.42578125" style="42" customWidth="1"/>
    <col min="5" max="6" width="12" style="42" customWidth="1"/>
    <col min="7" max="7" width="16.28515625" style="42" customWidth="1"/>
    <col min="8" max="10" width="12" style="42" customWidth="1"/>
    <col min="11" max="11" width="13.85546875" style="42" customWidth="1"/>
    <col min="12" max="14" width="12" style="42" customWidth="1"/>
    <col min="15" max="15" width="15.42578125" style="42" customWidth="1"/>
    <col min="16" max="18" width="12" style="42" customWidth="1"/>
    <col min="19" max="19" width="13.28515625" style="42" customWidth="1"/>
    <col min="20" max="20" width="12" style="42" customWidth="1"/>
  </cols>
  <sheetData>
    <row r="1" spans="1:50" ht="19.5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1</v>
      </c>
      <c r="S1" s="76" t="s">
        <v>2</v>
      </c>
      <c r="T1" s="77"/>
      <c r="U1" s="6"/>
      <c r="V1" s="7"/>
      <c r="W1" s="3"/>
      <c r="X1" s="7"/>
      <c r="Y1" s="7"/>
      <c r="Z1" s="7"/>
      <c r="AA1" s="7"/>
      <c r="AB1" s="3"/>
      <c r="AC1" s="3"/>
      <c r="AD1" s="3"/>
      <c r="AE1" s="3"/>
      <c r="AF1" s="3"/>
      <c r="AG1" s="3"/>
      <c r="AH1" s="3"/>
      <c r="AI1" s="3"/>
      <c r="AJ1" s="3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0.25" customHeight="1" x14ac:dyDescent="0.3">
      <c r="A2" s="8" t="s">
        <v>3</v>
      </c>
      <c r="B2" s="9" t="s">
        <v>4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84"/>
      <c r="O2" s="85"/>
      <c r="P2" s="85"/>
      <c r="Q2" s="12"/>
      <c r="R2" s="13" t="s">
        <v>5</v>
      </c>
      <c r="S2" s="78" t="s">
        <v>6</v>
      </c>
      <c r="T2" s="79"/>
      <c r="U2" s="6"/>
      <c r="V2" s="7"/>
      <c r="W2" s="3"/>
      <c r="X2" s="7"/>
      <c r="Y2" s="7"/>
      <c r="Z2" s="7"/>
      <c r="AA2" s="7"/>
      <c r="AB2" s="3"/>
      <c r="AC2" s="3"/>
      <c r="AD2" s="3"/>
      <c r="AE2" s="3"/>
      <c r="AF2" s="3"/>
      <c r="AG2" s="3"/>
      <c r="AH2" s="3"/>
      <c r="AI2" s="3"/>
      <c r="AJ2" s="3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20.25" customHeight="1" x14ac:dyDescent="0.3">
      <c r="A3" s="14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/>
      <c r="P3" s="18"/>
      <c r="Q3" s="18"/>
      <c r="R3" s="65" t="s">
        <v>7</v>
      </c>
      <c r="S3" s="66"/>
      <c r="T3" s="66"/>
      <c r="U3" s="7"/>
      <c r="V3" s="7"/>
      <c r="W3" s="3"/>
      <c r="X3" s="7"/>
      <c r="Y3" s="7"/>
      <c r="Z3" s="7"/>
      <c r="AA3" s="7"/>
      <c r="AB3" s="3"/>
      <c r="AC3" s="3"/>
      <c r="AD3" s="3"/>
      <c r="AE3" s="3"/>
      <c r="AF3" s="3"/>
      <c r="AG3" s="3"/>
      <c r="AH3" s="3"/>
      <c r="AI3" s="3"/>
      <c r="AJ3" s="3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1.95" customHeight="1" x14ac:dyDescent="0.3">
      <c r="A4" s="19"/>
      <c r="B4" s="80" t="s">
        <v>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20"/>
      <c r="R4" s="82" t="s">
        <v>9</v>
      </c>
      <c r="S4" s="83"/>
      <c r="T4" s="83"/>
      <c r="U4" s="7"/>
      <c r="V4" s="7"/>
      <c r="W4" s="3"/>
      <c r="X4" s="7"/>
      <c r="Y4" s="7"/>
      <c r="Z4" s="7"/>
      <c r="AA4" s="7"/>
      <c r="AB4" s="3"/>
      <c r="AC4" s="3"/>
      <c r="AD4" s="3"/>
      <c r="AE4" s="3"/>
      <c r="AF4" s="3"/>
      <c r="AG4" s="3"/>
      <c r="AH4" s="3"/>
      <c r="AI4" s="3"/>
      <c r="AJ4" s="3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6.7" customHeight="1" x14ac:dyDescent="0.4">
      <c r="A5" s="19"/>
      <c r="B5" s="21"/>
      <c r="C5" s="21"/>
      <c r="D5" s="21"/>
      <c r="E5" s="21"/>
      <c r="F5" s="21"/>
      <c r="G5" s="21"/>
      <c r="H5" s="21"/>
      <c r="I5" s="21"/>
      <c r="J5" s="22"/>
      <c r="K5" s="22"/>
      <c r="L5" s="22"/>
      <c r="M5" s="22"/>
      <c r="N5" s="22"/>
      <c r="O5" s="22"/>
      <c r="P5" s="22"/>
      <c r="Q5" s="22"/>
      <c r="R5" s="82" t="s">
        <v>10</v>
      </c>
      <c r="S5" s="83"/>
      <c r="T5" s="83"/>
      <c r="U5" s="23"/>
      <c r="V5" s="7"/>
      <c r="W5" s="3"/>
      <c r="X5" s="7"/>
      <c r="Y5" s="7"/>
      <c r="Z5" s="7"/>
      <c r="AA5" s="7"/>
      <c r="AB5" s="3"/>
      <c r="AC5" s="3"/>
      <c r="AD5" s="3"/>
      <c r="AE5" s="3"/>
      <c r="AF5" s="3"/>
      <c r="AG5" s="3"/>
      <c r="AH5" s="3"/>
      <c r="AI5" s="3"/>
      <c r="AJ5" s="3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9.5" x14ac:dyDescent="0.25">
      <c r="A6" s="24"/>
      <c r="B6" s="61" t="s">
        <v>11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7" t="s">
        <v>12</v>
      </c>
      <c r="S6" s="68"/>
      <c r="T6" s="43"/>
      <c r="U6" s="23"/>
      <c r="V6" s="7"/>
      <c r="W6" s="7"/>
      <c r="X6" s="7"/>
      <c r="Y6" s="7"/>
      <c r="Z6" s="7"/>
      <c r="AA6" s="7"/>
      <c r="AB6" s="3"/>
      <c r="AC6" s="3"/>
      <c r="AD6" s="3"/>
      <c r="AE6" s="3"/>
      <c r="AF6" s="3"/>
      <c r="AG6" s="3"/>
      <c r="AH6" s="3"/>
      <c r="AI6" s="3"/>
      <c r="AJ6" s="3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9.5" x14ac:dyDescent="0.3">
      <c r="A7" s="69" t="s">
        <v>13</v>
      </c>
      <c r="B7" s="63" t="s">
        <v>14</v>
      </c>
      <c r="C7" s="64"/>
      <c r="D7" s="64"/>
      <c r="E7" s="63" t="s">
        <v>15</v>
      </c>
      <c r="F7" s="64"/>
      <c r="G7" s="64"/>
      <c r="H7" s="64"/>
      <c r="I7" s="63" t="s">
        <v>16</v>
      </c>
      <c r="J7" s="64"/>
      <c r="K7" s="64"/>
      <c r="L7" s="75"/>
      <c r="M7" s="72" t="s">
        <v>17</v>
      </c>
      <c r="N7" s="73"/>
      <c r="O7" s="73"/>
      <c r="P7" s="74"/>
      <c r="Q7" s="63" t="s">
        <v>18</v>
      </c>
      <c r="R7" s="64"/>
      <c r="S7" s="64"/>
      <c r="T7" s="64"/>
      <c r="U7" s="25"/>
      <c r="V7" s="2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9.350000000000001" customHeight="1" x14ac:dyDescent="0.25">
      <c r="A8" s="70"/>
      <c r="B8" s="56" t="s">
        <v>19</v>
      </c>
      <c r="C8" s="56" t="s">
        <v>20</v>
      </c>
      <c r="D8" s="56" t="s">
        <v>21</v>
      </c>
      <c r="E8" s="56" t="s">
        <v>19</v>
      </c>
      <c r="F8" s="56" t="s">
        <v>20</v>
      </c>
      <c r="G8" s="56" t="s">
        <v>21</v>
      </c>
      <c r="H8" s="54" t="s">
        <v>22</v>
      </c>
      <c r="I8" s="56" t="s">
        <v>19</v>
      </c>
      <c r="J8" s="56" t="s">
        <v>20</v>
      </c>
      <c r="K8" s="56" t="s">
        <v>21</v>
      </c>
      <c r="L8" s="54" t="s">
        <v>22</v>
      </c>
      <c r="M8" s="56" t="s">
        <v>19</v>
      </c>
      <c r="N8" s="56" t="s">
        <v>20</v>
      </c>
      <c r="O8" s="56" t="s">
        <v>21</v>
      </c>
      <c r="P8" s="54" t="s">
        <v>22</v>
      </c>
      <c r="Q8" s="56" t="s">
        <v>19</v>
      </c>
      <c r="R8" s="56" t="s">
        <v>20</v>
      </c>
      <c r="S8" s="56" t="s">
        <v>21</v>
      </c>
      <c r="T8" s="59" t="s">
        <v>22</v>
      </c>
      <c r="U8" s="26"/>
      <c r="V8" s="2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0.25" customHeight="1" x14ac:dyDescent="0.25">
      <c r="A9" s="71"/>
      <c r="B9" s="57"/>
      <c r="C9" s="58"/>
      <c r="D9" s="57"/>
      <c r="E9" s="57"/>
      <c r="F9" s="57"/>
      <c r="G9" s="57"/>
      <c r="H9" s="55"/>
      <c r="I9" s="57"/>
      <c r="J9" s="57"/>
      <c r="K9" s="57"/>
      <c r="L9" s="55"/>
      <c r="M9" s="57"/>
      <c r="N9" s="58"/>
      <c r="O9" s="57"/>
      <c r="P9" s="55"/>
      <c r="Q9" s="57"/>
      <c r="R9" s="57"/>
      <c r="S9" s="57"/>
      <c r="T9" s="60"/>
      <c r="U9" s="26"/>
      <c r="V9" s="3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5.7" customHeight="1" x14ac:dyDescent="0.25">
      <c r="A10" s="45" t="s">
        <v>23</v>
      </c>
      <c r="B10" s="46">
        <f t="shared" ref="B10:G10" si="0">SUM(B11:B39)</f>
        <v>1380.3899999999999</v>
      </c>
      <c r="C10" s="47">
        <f t="shared" si="0"/>
        <v>1380.3899999999999</v>
      </c>
      <c r="D10" s="47">
        <f t="shared" si="0"/>
        <v>13925409</v>
      </c>
      <c r="E10" s="47">
        <f t="shared" si="0"/>
        <v>691.8599999999999</v>
      </c>
      <c r="F10" s="47">
        <f t="shared" si="0"/>
        <v>691.8599999999999</v>
      </c>
      <c r="G10" s="47">
        <f t="shared" si="0"/>
        <v>11643857</v>
      </c>
      <c r="H10" s="47">
        <f t="shared" ref="H10:H38" si="1">IF(F10&lt;&gt;0, G10/F10, 0)</f>
        <v>16829.787818344754</v>
      </c>
      <c r="I10" s="47">
        <f>SUM(I11:I39)</f>
        <v>132.99</v>
      </c>
      <c r="J10" s="47">
        <f>SUM(J11:J39)</f>
        <v>132.99</v>
      </c>
      <c r="K10" s="47">
        <f>SUM(K11:K39)</f>
        <v>280273</v>
      </c>
      <c r="L10" s="47">
        <f t="shared" ref="L10:L37" si="2">IF(J10&lt;&gt;0, K10/J10, 0)</f>
        <v>2107.4742461839232</v>
      </c>
      <c r="M10" s="47">
        <f>SUM(M11:M39)</f>
        <v>261.94</v>
      </c>
      <c r="N10" s="47">
        <f>SUM(N11:N39)</f>
        <v>261.94</v>
      </c>
      <c r="O10" s="47">
        <f>SUM(O11:O39)</f>
        <v>1540978</v>
      </c>
      <c r="P10" s="47">
        <f t="shared" ref="P10:P38" si="3">IF(N10&lt;&gt;0, O10/N10, 0)</f>
        <v>5882.9426586241125</v>
      </c>
      <c r="Q10" s="47">
        <f>SUM(Q11:Q39)</f>
        <v>293.60000000000008</v>
      </c>
      <c r="R10" s="47">
        <f>SUM(R11:R39)</f>
        <v>293.60000000000008</v>
      </c>
      <c r="S10" s="47">
        <f>SUM(S11:S39)</f>
        <v>460301</v>
      </c>
      <c r="T10" s="47">
        <f t="shared" ref="T10:T38" si="4">IF(R10&lt;&gt;0, S10/R10, 0)</f>
        <v>1567.7826975476835</v>
      </c>
      <c r="U10" s="27"/>
      <c r="V10" s="2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25.7" customHeight="1" x14ac:dyDescent="0.25">
      <c r="A11" s="28" t="s">
        <v>24</v>
      </c>
      <c r="B11" s="48">
        <f t="shared" ref="B11:B38" si="5">SUM(E11, I11, M11, Q11)</f>
        <v>17.059999999999999</v>
      </c>
      <c r="C11" s="44">
        <f t="shared" ref="C11:C39" si="6">SUM(F11, J11, N11, R11)</f>
        <v>17.059999999999999</v>
      </c>
      <c r="D11" s="44">
        <f t="shared" ref="D11:D38" si="7">SUM(G11, K11, O11, S11)</f>
        <v>93665</v>
      </c>
      <c r="E11" s="44">
        <v>0.15</v>
      </c>
      <c r="F11" s="44">
        <v>0.15</v>
      </c>
      <c r="G11" s="44">
        <v>2625</v>
      </c>
      <c r="H11" s="44">
        <f t="shared" si="1"/>
        <v>17500</v>
      </c>
      <c r="I11" s="44">
        <v>0</v>
      </c>
      <c r="J11" s="44">
        <v>0</v>
      </c>
      <c r="K11" s="44">
        <v>0</v>
      </c>
      <c r="L11" s="51" t="s">
        <v>61</v>
      </c>
      <c r="M11" s="44">
        <v>14.01</v>
      </c>
      <c r="N11" s="44">
        <v>14.01</v>
      </c>
      <c r="O11" s="44">
        <v>85881</v>
      </c>
      <c r="P11" s="44">
        <f t="shared" si="3"/>
        <v>6129.9785867237688</v>
      </c>
      <c r="Q11" s="44">
        <v>2.9</v>
      </c>
      <c r="R11" s="44">
        <v>2.9</v>
      </c>
      <c r="S11" s="44">
        <v>5159</v>
      </c>
      <c r="T11" s="44">
        <f t="shared" si="4"/>
        <v>1778.9655172413793</v>
      </c>
      <c r="U11" s="27"/>
      <c r="V11" s="27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5.7" customHeight="1" x14ac:dyDescent="0.25">
      <c r="A12" s="29" t="s">
        <v>25</v>
      </c>
      <c r="B12" s="48">
        <f t="shared" si="5"/>
        <v>0.7</v>
      </c>
      <c r="C12" s="44">
        <f t="shared" si="6"/>
        <v>0.7</v>
      </c>
      <c r="D12" s="44">
        <f t="shared" si="7"/>
        <v>5849</v>
      </c>
      <c r="E12" s="44">
        <v>0.1</v>
      </c>
      <c r="F12" s="44">
        <v>0.1</v>
      </c>
      <c r="G12" s="44">
        <v>2581</v>
      </c>
      <c r="H12" s="44">
        <f t="shared" si="1"/>
        <v>25810</v>
      </c>
      <c r="I12" s="44">
        <v>0</v>
      </c>
      <c r="J12" s="44">
        <v>0</v>
      </c>
      <c r="K12" s="44">
        <v>0</v>
      </c>
      <c r="L12" s="51" t="s">
        <v>61</v>
      </c>
      <c r="M12" s="44">
        <v>0.5</v>
      </c>
      <c r="N12" s="44">
        <v>0.5</v>
      </c>
      <c r="O12" s="44">
        <v>3101</v>
      </c>
      <c r="P12" s="44">
        <f t="shared" si="3"/>
        <v>6202</v>
      </c>
      <c r="Q12" s="44">
        <v>0.1</v>
      </c>
      <c r="R12" s="44">
        <v>0.1</v>
      </c>
      <c r="S12" s="44">
        <v>167</v>
      </c>
      <c r="T12" s="44">
        <f t="shared" si="4"/>
        <v>1670</v>
      </c>
      <c r="U12" s="27"/>
      <c r="V12" s="27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25.7" customHeight="1" x14ac:dyDescent="0.25">
      <c r="A13" s="29" t="s">
        <v>26</v>
      </c>
      <c r="B13" s="48">
        <f t="shared" si="5"/>
        <v>103.46000000000001</v>
      </c>
      <c r="C13" s="44">
        <f t="shared" si="6"/>
        <v>103.46000000000001</v>
      </c>
      <c r="D13" s="44">
        <f t="shared" si="7"/>
        <v>1399164</v>
      </c>
      <c r="E13" s="44">
        <v>84.84</v>
      </c>
      <c r="F13" s="44">
        <v>84.84</v>
      </c>
      <c r="G13" s="44">
        <v>1319369</v>
      </c>
      <c r="H13" s="44">
        <f t="shared" si="1"/>
        <v>15551.261197548325</v>
      </c>
      <c r="I13" s="44">
        <v>0.49</v>
      </c>
      <c r="J13" s="44">
        <v>0.49</v>
      </c>
      <c r="K13" s="44">
        <v>1127</v>
      </c>
      <c r="L13" s="44">
        <f t="shared" si="2"/>
        <v>2300</v>
      </c>
      <c r="M13" s="44">
        <v>11.37</v>
      </c>
      <c r="N13" s="44">
        <v>11.37</v>
      </c>
      <c r="O13" s="44">
        <v>64809</v>
      </c>
      <c r="P13" s="44">
        <f t="shared" si="3"/>
        <v>5700</v>
      </c>
      <c r="Q13" s="44">
        <v>6.76</v>
      </c>
      <c r="R13" s="44">
        <v>6.76</v>
      </c>
      <c r="S13" s="44">
        <v>13859</v>
      </c>
      <c r="T13" s="44">
        <f t="shared" si="4"/>
        <v>2050.147928994083</v>
      </c>
      <c r="U13" s="27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5.7" customHeight="1" x14ac:dyDescent="0.25">
      <c r="A14" s="29" t="s">
        <v>27</v>
      </c>
      <c r="B14" s="48">
        <f t="shared" si="5"/>
        <v>296.66000000000003</v>
      </c>
      <c r="C14" s="44">
        <f t="shared" si="6"/>
        <v>296.66000000000003</v>
      </c>
      <c r="D14" s="44">
        <f t="shared" si="7"/>
        <v>2681507</v>
      </c>
      <c r="E14" s="44">
        <v>194.3</v>
      </c>
      <c r="F14" s="44">
        <v>194.3</v>
      </c>
      <c r="G14" s="44">
        <v>2519739</v>
      </c>
      <c r="H14" s="44">
        <f t="shared" si="1"/>
        <v>12968.291302110138</v>
      </c>
      <c r="I14" s="44">
        <v>0</v>
      </c>
      <c r="J14" s="44">
        <v>0</v>
      </c>
      <c r="K14" s="44">
        <v>0</v>
      </c>
      <c r="L14" s="51" t="s">
        <v>61</v>
      </c>
      <c r="M14" s="44">
        <v>16.12</v>
      </c>
      <c r="N14" s="44">
        <v>16.12</v>
      </c>
      <c r="O14" s="44">
        <v>75472</v>
      </c>
      <c r="P14" s="44">
        <f t="shared" si="3"/>
        <v>4681.8858560794042</v>
      </c>
      <c r="Q14" s="44">
        <v>86.24</v>
      </c>
      <c r="R14" s="44">
        <v>86.24</v>
      </c>
      <c r="S14" s="44">
        <v>86296</v>
      </c>
      <c r="T14" s="44">
        <f t="shared" si="4"/>
        <v>1000.6493506493507</v>
      </c>
      <c r="U14" s="27"/>
      <c r="V14" s="27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5.7" customHeight="1" x14ac:dyDescent="0.25">
      <c r="A15" s="29" t="s">
        <v>28</v>
      </c>
      <c r="B15" s="48">
        <f t="shared" si="5"/>
        <v>338.01</v>
      </c>
      <c r="C15" s="44">
        <f t="shared" si="6"/>
        <v>338.01</v>
      </c>
      <c r="D15" s="44">
        <f t="shared" si="7"/>
        <v>4811263</v>
      </c>
      <c r="E15" s="44">
        <v>234.01</v>
      </c>
      <c r="F15" s="44">
        <v>234.01</v>
      </c>
      <c r="G15" s="44">
        <v>4583921</v>
      </c>
      <c r="H15" s="44">
        <f t="shared" si="1"/>
        <v>19588.568864578439</v>
      </c>
      <c r="I15" s="44">
        <v>0</v>
      </c>
      <c r="J15" s="44">
        <v>0</v>
      </c>
      <c r="K15" s="44">
        <v>0</v>
      </c>
      <c r="L15" s="51" t="s">
        <v>61</v>
      </c>
      <c r="M15" s="44">
        <v>28.91</v>
      </c>
      <c r="N15" s="44">
        <v>28.91</v>
      </c>
      <c r="O15" s="44">
        <v>135006</v>
      </c>
      <c r="P15" s="44">
        <f t="shared" si="3"/>
        <v>4669.8720166032517</v>
      </c>
      <c r="Q15" s="44">
        <v>75.09</v>
      </c>
      <c r="R15" s="44">
        <v>75.09</v>
      </c>
      <c r="S15" s="44">
        <v>92336</v>
      </c>
      <c r="T15" s="44">
        <f t="shared" si="4"/>
        <v>1229.6710613929949</v>
      </c>
      <c r="U15" s="27"/>
      <c r="V15" s="2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5.7" customHeight="1" x14ac:dyDescent="0.25">
      <c r="A16" s="29" t="s">
        <v>29</v>
      </c>
      <c r="B16" s="48">
        <f t="shared" si="5"/>
        <v>0.15</v>
      </c>
      <c r="C16" s="44">
        <f t="shared" si="6"/>
        <v>0.15</v>
      </c>
      <c r="D16" s="44">
        <f t="shared" si="7"/>
        <v>288</v>
      </c>
      <c r="E16" s="44">
        <v>0</v>
      </c>
      <c r="F16" s="44">
        <v>0</v>
      </c>
      <c r="G16" s="44">
        <v>0</v>
      </c>
      <c r="H16" s="51" t="s">
        <v>61</v>
      </c>
      <c r="I16" s="44">
        <v>0</v>
      </c>
      <c r="J16" s="44">
        <v>0</v>
      </c>
      <c r="K16" s="44">
        <v>0</v>
      </c>
      <c r="L16" s="51" t="s">
        <v>61</v>
      </c>
      <c r="M16" s="44">
        <v>0</v>
      </c>
      <c r="N16" s="44">
        <v>0</v>
      </c>
      <c r="O16" s="44">
        <v>0</v>
      </c>
      <c r="P16" s="51" t="s">
        <v>61</v>
      </c>
      <c r="Q16" s="44">
        <v>0.15</v>
      </c>
      <c r="R16" s="44">
        <v>0.15</v>
      </c>
      <c r="S16" s="44">
        <v>288</v>
      </c>
      <c r="T16" s="44">
        <f t="shared" si="4"/>
        <v>1920</v>
      </c>
      <c r="U16" s="27"/>
      <c r="V16" s="2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5.7" customHeight="1" x14ac:dyDescent="0.25">
      <c r="A17" s="29" t="s">
        <v>30</v>
      </c>
      <c r="B17" s="48">
        <f t="shared" si="5"/>
        <v>18.939999999999998</v>
      </c>
      <c r="C17" s="44">
        <f t="shared" si="6"/>
        <v>18.939999999999998</v>
      </c>
      <c r="D17" s="44">
        <f t="shared" si="7"/>
        <v>115924</v>
      </c>
      <c r="E17" s="44">
        <v>0.9</v>
      </c>
      <c r="F17" s="44">
        <v>0.9</v>
      </c>
      <c r="G17" s="44">
        <v>13950</v>
      </c>
      <c r="H17" s="44">
        <f t="shared" si="1"/>
        <v>15500</v>
      </c>
      <c r="I17" s="44">
        <v>0.25</v>
      </c>
      <c r="J17" s="44">
        <v>0.25</v>
      </c>
      <c r="K17" s="44">
        <v>975</v>
      </c>
      <c r="L17" s="44">
        <f t="shared" si="2"/>
        <v>3900</v>
      </c>
      <c r="M17" s="44">
        <v>16.12</v>
      </c>
      <c r="N17" s="44">
        <v>16.12</v>
      </c>
      <c r="O17" s="44">
        <v>97241</v>
      </c>
      <c r="P17" s="44">
        <f t="shared" si="3"/>
        <v>6032.320099255583</v>
      </c>
      <c r="Q17" s="44">
        <v>1.67</v>
      </c>
      <c r="R17" s="44">
        <v>1.67</v>
      </c>
      <c r="S17" s="44">
        <v>3758</v>
      </c>
      <c r="T17" s="44">
        <f t="shared" si="4"/>
        <v>2250.2994011976048</v>
      </c>
      <c r="U17" s="27"/>
      <c r="V17" s="2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25.7" customHeight="1" x14ac:dyDescent="0.25">
      <c r="A18" s="29" t="s">
        <v>31</v>
      </c>
      <c r="B18" s="48">
        <f t="shared" si="5"/>
        <v>51.62</v>
      </c>
      <c r="C18" s="44">
        <f t="shared" si="6"/>
        <v>51.62</v>
      </c>
      <c r="D18" s="44">
        <f t="shared" si="7"/>
        <v>419028</v>
      </c>
      <c r="E18" s="44">
        <v>16.850000000000001</v>
      </c>
      <c r="F18" s="44">
        <v>16.850000000000001</v>
      </c>
      <c r="G18" s="44">
        <v>289655</v>
      </c>
      <c r="H18" s="44">
        <f t="shared" si="1"/>
        <v>17190.207715133529</v>
      </c>
      <c r="I18" s="44">
        <v>0.6</v>
      </c>
      <c r="J18" s="44">
        <v>0.6</v>
      </c>
      <c r="K18" s="44">
        <v>1080</v>
      </c>
      <c r="L18" s="44">
        <f t="shared" si="2"/>
        <v>1800</v>
      </c>
      <c r="M18" s="44">
        <v>16.52</v>
      </c>
      <c r="N18" s="44">
        <v>16.52</v>
      </c>
      <c r="O18" s="44">
        <v>95908</v>
      </c>
      <c r="P18" s="44">
        <f t="shared" si="3"/>
        <v>5805.5690072639227</v>
      </c>
      <c r="Q18" s="44">
        <v>17.649999999999999</v>
      </c>
      <c r="R18" s="44">
        <v>17.649999999999999</v>
      </c>
      <c r="S18" s="44">
        <v>32385</v>
      </c>
      <c r="T18" s="44">
        <f t="shared" si="4"/>
        <v>1834.8441926345611</v>
      </c>
      <c r="U18" s="27"/>
      <c r="V18" s="2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25.7" customHeight="1" x14ac:dyDescent="0.25">
      <c r="A19" s="29" t="s">
        <v>32</v>
      </c>
      <c r="B19" s="48">
        <f t="shared" si="5"/>
        <v>7.63</v>
      </c>
      <c r="C19" s="44">
        <f t="shared" si="6"/>
        <v>7.63</v>
      </c>
      <c r="D19" s="44">
        <f t="shared" si="7"/>
        <v>49026</v>
      </c>
      <c r="E19" s="44">
        <v>1.3</v>
      </c>
      <c r="F19" s="44">
        <v>1.3</v>
      </c>
      <c r="G19" s="44">
        <v>16335</v>
      </c>
      <c r="H19" s="44">
        <f t="shared" si="1"/>
        <v>12565.384615384615</v>
      </c>
      <c r="I19" s="44">
        <v>0</v>
      </c>
      <c r="J19" s="44">
        <v>0</v>
      </c>
      <c r="K19" s="44">
        <v>0</v>
      </c>
      <c r="L19" s="51" t="s">
        <v>61</v>
      </c>
      <c r="M19" s="44">
        <v>6.33</v>
      </c>
      <c r="N19" s="44">
        <v>6.33</v>
      </c>
      <c r="O19" s="44">
        <v>32691</v>
      </c>
      <c r="P19" s="44">
        <f t="shared" si="3"/>
        <v>5164.4549763033174</v>
      </c>
      <c r="Q19" s="44">
        <v>0</v>
      </c>
      <c r="R19" s="44">
        <v>0</v>
      </c>
      <c r="S19" s="44">
        <v>0</v>
      </c>
      <c r="T19" s="51" t="s">
        <v>61</v>
      </c>
      <c r="U19" s="27"/>
      <c r="V19" s="2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5.7" customHeight="1" x14ac:dyDescent="0.25">
      <c r="A20" s="29" t="s">
        <v>33</v>
      </c>
      <c r="B20" s="48">
        <f t="shared" si="5"/>
        <v>162.24</v>
      </c>
      <c r="C20" s="44">
        <f t="shared" si="6"/>
        <v>162.24</v>
      </c>
      <c r="D20" s="44">
        <f t="shared" si="7"/>
        <v>597027</v>
      </c>
      <c r="E20" s="44">
        <v>12.76</v>
      </c>
      <c r="F20" s="44">
        <v>12.76</v>
      </c>
      <c r="G20" s="44">
        <v>197862</v>
      </c>
      <c r="H20" s="44">
        <f t="shared" si="1"/>
        <v>15506.426332288402</v>
      </c>
      <c r="I20" s="44">
        <v>119.35</v>
      </c>
      <c r="J20" s="44">
        <v>119.35</v>
      </c>
      <c r="K20" s="44">
        <v>238700</v>
      </c>
      <c r="L20" s="44">
        <f t="shared" si="2"/>
        <v>2000</v>
      </c>
      <c r="M20" s="44">
        <v>24.58</v>
      </c>
      <c r="N20" s="44">
        <v>24.58</v>
      </c>
      <c r="O20" s="44">
        <v>151545</v>
      </c>
      <c r="P20" s="44">
        <f t="shared" si="3"/>
        <v>6165.3783563873076</v>
      </c>
      <c r="Q20" s="44">
        <v>5.55</v>
      </c>
      <c r="R20" s="44">
        <v>5.55</v>
      </c>
      <c r="S20" s="44">
        <v>8920</v>
      </c>
      <c r="T20" s="44">
        <f t="shared" si="4"/>
        <v>1607.2072072072071</v>
      </c>
      <c r="U20" s="27"/>
      <c r="V20" s="2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25.7" customHeight="1" x14ac:dyDescent="0.25">
      <c r="A21" s="29" t="s">
        <v>34</v>
      </c>
      <c r="B21" s="48">
        <f t="shared" si="5"/>
        <v>2.3699999999999997</v>
      </c>
      <c r="C21" s="44">
        <f t="shared" si="6"/>
        <v>2.3699999999999997</v>
      </c>
      <c r="D21" s="44">
        <f t="shared" si="7"/>
        <v>12581</v>
      </c>
      <c r="E21" s="44">
        <v>0.03</v>
      </c>
      <c r="F21" s="44">
        <v>0.03</v>
      </c>
      <c r="G21" s="44">
        <v>429</v>
      </c>
      <c r="H21" s="44">
        <f t="shared" si="1"/>
        <v>14300</v>
      </c>
      <c r="I21" s="44">
        <v>0</v>
      </c>
      <c r="J21" s="44">
        <v>0</v>
      </c>
      <c r="K21" s="44">
        <v>0</v>
      </c>
      <c r="L21" s="51" t="s">
        <v>61</v>
      </c>
      <c r="M21" s="44">
        <v>2.34</v>
      </c>
      <c r="N21" s="44">
        <v>2.34</v>
      </c>
      <c r="O21" s="44">
        <v>12152</v>
      </c>
      <c r="P21" s="44">
        <f t="shared" si="3"/>
        <v>5193.1623931623935</v>
      </c>
      <c r="Q21" s="44">
        <v>0</v>
      </c>
      <c r="R21" s="44">
        <v>0</v>
      </c>
      <c r="S21" s="44">
        <v>0</v>
      </c>
      <c r="T21" s="51" t="s">
        <v>61</v>
      </c>
      <c r="U21" s="27"/>
      <c r="V21" s="2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5.7" customHeight="1" x14ac:dyDescent="0.25">
      <c r="A22" s="29" t="s">
        <v>35</v>
      </c>
      <c r="B22" s="48">
        <f t="shared" si="5"/>
        <v>0.3</v>
      </c>
      <c r="C22" s="44">
        <f t="shared" si="6"/>
        <v>0.3</v>
      </c>
      <c r="D22" s="44">
        <f t="shared" si="7"/>
        <v>720</v>
      </c>
      <c r="E22" s="44">
        <v>0</v>
      </c>
      <c r="F22" s="44">
        <v>0</v>
      </c>
      <c r="G22" s="44">
        <v>0</v>
      </c>
      <c r="H22" s="51" t="s">
        <v>61</v>
      </c>
      <c r="I22" s="44">
        <v>0</v>
      </c>
      <c r="J22" s="44">
        <v>0</v>
      </c>
      <c r="K22" s="44">
        <v>0</v>
      </c>
      <c r="L22" s="51" t="s">
        <v>61</v>
      </c>
      <c r="M22" s="44">
        <v>0</v>
      </c>
      <c r="N22" s="44">
        <v>0</v>
      </c>
      <c r="O22" s="44">
        <v>0</v>
      </c>
      <c r="P22" s="51" t="s">
        <v>61</v>
      </c>
      <c r="Q22" s="44">
        <v>0.3</v>
      </c>
      <c r="R22" s="44">
        <v>0.3</v>
      </c>
      <c r="S22" s="44">
        <v>720</v>
      </c>
      <c r="T22" s="44">
        <f t="shared" si="4"/>
        <v>2400</v>
      </c>
      <c r="U22" s="27"/>
      <c r="V22" s="2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5.7" customHeight="1" x14ac:dyDescent="0.25">
      <c r="A23" s="29" t="s">
        <v>36</v>
      </c>
      <c r="B23" s="48">
        <f t="shared" si="5"/>
        <v>16.12</v>
      </c>
      <c r="C23" s="44">
        <f t="shared" si="6"/>
        <v>16.12</v>
      </c>
      <c r="D23" s="44">
        <f t="shared" si="7"/>
        <v>171888</v>
      </c>
      <c r="E23" s="44">
        <v>4.26</v>
      </c>
      <c r="F23" s="44">
        <v>4.26</v>
      </c>
      <c r="G23" s="44">
        <v>117720</v>
      </c>
      <c r="H23" s="44">
        <f t="shared" si="1"/>
        <v>27633.802816901411</v>
      </c>
      <c r="I23" s="44">
        <v>5.9</v>
      </c>
      <c r="J23" s="44">
        <v>5.9</v>
      </c>
      <c r="K23" s="44">
        <v>16308</v>
      </c>
      <c r="L23" s="44">
        <f t="shared" si="2"/>
        <v>2764.0677966101694</v>
      </c>
      <c r="M23" s="44">
        <v>3.78</v>
      </c>
      <c r="N23" s="44">
        <v>3.78</v>
      </c>
      <c r="O23" s="44">
        <v>32464</v>
      </c>
      <c r="P23" s="44">
        <f t="shared" si="3"/>
        <v>8588.3597883597886</v>
      </c>
      <c r="Q23" s="44">
        <v>2.1800000000000002</v>
      </c>
      <c r="R23" s="44">
        <v>2.1800000000000002</v>
      </c>
      <c r="S23" s="44">
        <v>5396</v>
      </c>
      <c r="T23" s="44">
        <f t="shared" si="4"/>
        <v>2475.229357798165</v>
      </c>
      <c r="U23" s="27"/>
      <c r="V23" s="2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25.7" customHeight="1" x14ac:dyDescent="0.25">
      <c r="A24" s="29" t="s">
        <v>37</v>
      </c>
      <c r="B24" s="48">
        <f t="shared" si="5"/>
        <v>29.34</v>
      </c>
      <c r="C24" s="44">
        <f t="shared" si="6"/>
        <v>29.34</v>
      </c>
      <c r="D24" s="44">
        <f t="shared" si="7"/>
        <v>341043</v>
      </c>
      <c r="E24" s="44">
        <v>14.14</v>
      </c>
      <c r="F24" s="44">
        <v>14.14</v>
      </c>
      <c r="G24" s="44">
        <v>266602</v>
      </c>
      <c r="H24" s="44">
        <f t="shared" si="1"/>
        <v>18854.455445544554</v>
      </c>
      <c r="I24" s="44">
        <v>0</v>
      </c>
      <c r="J24" s="44">
        <v>0</v>
      </c>
      <c r="K24" s="44">
        <v>0</v>
      </c>
      <c r="L24" s="51" t="s">
        <v>61</v>
      </c>
      <c r="M24" s="44">
        <v>8.08</v>
      </c>
      <c r="N24" s="44">
        <v>8.08</v>
      </c>
      <c r="O24" s="44">
        <v>64925</v>
      </c>
      <c r="P24" s="44">
        <f t="shared" si="3"/>
        <v>8035.272277227723</v>
      </c>
      <c r="Q24" s="44">
        <v>7.12</v>
      </c>
      <c r="R24" s="44">
        <v>7.12</v>
      </c>
      <c r="S24" s="44">
        <v>9516</v>
      </c>
      <c r="T24" s="44">
        <f t="shared" si="4"/>
        <v>1336.5168539325844</v>
      </c>
      <c r="U24" s="27"/>
      <c r="V24" s="2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25.7" customHeight="1" x14ac:dyDescent="0.25">
      <c r="A25" s="29" t="s">
        <v>38</v>
      </c>
      <c r="B25" s="48">
        <f t="shared" si="5"/>
        <v>11.95</v>
      </c>
      <c r="C25" s="44">
        <f t="shared" si="6"/>
        <v>11.95</v>
      </c>
      <c r="D25" s="44">
        <f t="shared" si="7"/>
        <v>60384</v>
      </c>
      <c r="E25" s="44">
        <v>0.43</v>
      </c>
      <c r="F25" s="44">
        <v>0.43</v>
      </c>
      <c r="G25" s="44">
        <v>7071</v>
      </c>
      <c r="H25" s="44">
        <f t="shared" si="1"/>
        <v>16444.18604651163</v>
      </c>
      <c r="I25" s="44">
        <v>2.5</v>
      </c>
      <c r="J25" s="44">
        <v>2.5</v>
      </c>
      <c r="K25" s="44">
        <v>7750</v>
      </c>
      <c r="L25" s="44">
        <f t="shared" si="2"/>
        <v>3100</v>
      </c>
      <c r="M25" s="44">
        <v>8.5299999999999994</v>
      </c>
      <c r="N25" s="44">
        <v>8.5299999999999994</v>
      </c>
      <c r="O25" s="44">
        <v>44587</v>
      </c>
      <c r="P25" s="44">
        <f t="shared" si="3"/>
        <v>5227.0808909730367</v>
      </c>
      <c r="Q25" s="44">
        <v>0.49</v>
      </c>
      <c r="R25" s="44">
        <v>0.49</v>
      </c>
      <c r="S25" s="44">
        <v>976</v>
      </c>
      <c r="T25" s="44">
        <f t="shared" si="4"/>
        <v>1991.8367346938776</v>
      </c>
      <c r="U25" s="27"/>
      <c r="V25" s="2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25.7" customHeight="1" x14ac:dyDescent="0.25">
      <c r="A26" s="29" t="s">
        <v>39</v>
      </c>
      <c r="B26" s="48">
        <f t="shared" si="5"/>
        <v>80.62</v>
      </c>
      <c r="C26" s="44">
        <f t="shared" si="6"/>
        <v>80.62</v>
      </c>
      <c r="D26" s="44">
        <f t="shared" si="7"/>
        <v>493016</v>
      </c>
      <c r="E26" s="44">
        <v>17.649999999999999</v>
      </c>
      <c r="F26" s="44">
        <v>17.649999999999999</v>
      </c>
      <c r="G26" s="44">
        <v>269184</v>
      </c>
      <c r="H26" s="44">
        <f t="shared" si="1"/>
        <v>15251.218130311616</v>
      </c>
      <c r="I26" s="44">
        <v>0</v>
      </c>
      <c r="J26" s="44">
        <v>0</v>
      </c>
      <c r="K26" s="44">
        <v>0</v>
      </c>
      <c r="L26" s="51" t="s">
        <v>61</v>
      </c>
      <c r="M26" s="44">
        <v>16.8</v>
      </c>
      <c r="N26" s="44">
        <v>16.8</v>
      </c>
      <c r="O26" s="44">
        <v>107849</v>
      </c>
      <c r="P26" s="44">
        <f t="shared" si="3"/>
        <v>6419.583333333333</v>
      </c>
      <c r="Q26" s="44">
        <v>46.17</v>
      </c>
      <c r="R26" s="44">
        <v>46.17</v>
      </c>
      <c r="S26" s="44">
        <v>115983</v>
      </c>
      <c r="T26" s="44">
        <f t="shared" si="4"/>
        <v>2512.0857699805069</v>
      </c>
      <c r="U26" s="27"/>
      <c r="V26" s="2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25.7" customHeight="1" x14ac:dyDescent="0.25">
      <c r="A27" s="29" t="s">
        <v>40</v>
      </c>
      <c r="B27" s="48">
        <f t="shared" si="5"/>
        <v>54.8</v>
      </c>
      <c r="C27" s="44">
        <f t="shared" si="6"/>
        <v>54.8</v>
      </c>
      <c r="D27" s="44">
        <f t="shared" si="7"/>
        <v>581920</v>
      </c>
      <c r="E27" s="44">
        <v>28.45</v>
      </c>
      <c r="F27" s="44">
        <v>28.45</v>
      </c>
      <c r="G27" s="44">
        <v>522400</v>
      </c>
      <c r="H27" s="44">
        <f t="shared" si="1"/>
        <v>18362.038664323376</v>
      </c>
      <c r="I27" s="44">
        <v>0</v>
      </c>
      <c r="J27" s="44">
        <v>0</v>
      </c>
      <c r="K27" s="44">
        <v>0</v>
      </c>
      <c r="L27" s="51" t="s">
        <v>61</v>
      </c>
      <c r="M27" s="44">
        <v>1.85</v>
      </c>
      <c r="N27" s="44">
        <v>1.85</v>
      </c>
      <c r="O27" s="44">
        <v>10520</v>
      </c>
      <c r="P27" s="44">
        <f t="shared" si="3"/>
        <v>5686.4864864864858</v>
      </c>
      <c r="Q27" s="44">
        <v>24.5</v>
      </c>
      <c r="R27" s="44">
        <v>24.5</v>
      </c>
      <c r="S27" s="44">
        <v>49000</v>
      </c>
      <c r="T27" s="44">
        <f t="shared" si="4"/>
        <v>2000</v>
      </c>
      <c r="U27" s="27"/>
      <c r="V27" s="2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25.7" customHeight="1" x14ac:dyDescent="0.25">
      <c r="A28" s="29" t="s">
        <v>41</v>
      </c>
      <c r="B28" s="48">
        <f t="shared" si="5"/>
        <v>2.59</v>
      </c>
      <c r="C28" s="44">
        <f t="shared" si="6"/>
        <v>2.59</v>
      </c>
      <c r="D28" s="44">
        <f t="shared" si="7"/>
        <v>18513</v>
      </c>
      <c r="E28" s="44">
        <v>0.2</v>
      </c>
      <c r="F28" s="44">
        <v>0.2</v>
      </c>
      <c r="G28" s="44">
        <v>3400</v>
      </c>
      <c r="H28" s="44">
        <f t="shared" si="1"/>
        <v>17000</v>
      </c>
      <c r="I28" s="44">
        <v>0</v>
      </c>
      <c r="J28" s="44">
        <v>0</v>
      </c>
      <c r="K28" s="44">
        <v>0</v>
      </c>
      <c r="L28" s="51" t="s">
        <v>61</v>
      </c>
      <c r="M28" s="44">
        <v>2.09</v>
      </c>
      <c r="N28" s="44">
        <v>2.09</v>
      </c>
      <c r="O28" s="44">
        <v>14581</v>
      </c>
      <c r="P28" s="44">
        <f t="shared" si="3"/>
        <v>6976.5550239234453</v>
      </c>
      <c r="Q28" s="44">
        <v>0.3</v>
      </c>
      <c r="R28" s="44">
        <v>0.3</v>
      </c>
      <c r="S28" s="44">
        <v>532</v>
      </c>
      <c r="T28" s="44">
        <f t="shared" si="4"/>
        <v>1773.3333333333335</v>
      </c>
      <c r="U28" s="27"/>
      <c r="V28" s="2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25.7" customHeight="1" x14ac:dyDescent="0.25">
      <c r="A29" s="29" t="s">
        <v>42</v>
      </c>
      <c r="B29" s="48">
        <f t="shared" si="5"/>
        <v>7.37</v>
      </c>
      <c r="C29" s="44">
        <f t="shared" si="6"/>
        <v>7.37</v>
      </c>
      <c r="D29" s="44">
        <f t="shared" si="7"/>
        <v>62706</v>
      </c>
      <c r="E29" s="44">
        <v>1.3</v>
      </c>
      <c r="F29" s="44">
        <v>1.3</v>
      </c>
      <c r="G29" s="44">
        <v>25019</v>
      </c>
      <c r="H29" s="44">
        <f t="shared" si="1"/>
        <v>19245.384615384613</v>
      </c>
      <c r="I29" s="44">
        <v>0</v>
      </c>
      <c r="J29" s="44">
        <v>0</v>
      </c>
      <c r="K29" s="44">
        <v>0</v>
      </c>
      <c r="L29" s="51" t="s">
        <v>61</v>
      </c>
      <c r="M29" s="44">
        <v>6.07</v>
      </c>
      <c r="N29" s="44">
        <v>6.07</v>
      </c>
      <c r="O29" s="44">
        <v>37687</v>
      </c>
      <c r="P29" s="44">
        <f t="shared" si="3"/>
        <v>6208.7314662273475</v>
      </c>
      <c r="Q29" s="44">
        <v>0</v>
      </c>
      <c r="R29" s="44">
        <v>0</v>
      </c>
      <c r="S29" s="44">
        <v>0</v>
      </c>
      <c r="T29" s="51" t="s">
        <v>61</v>
      </c>
      <c r="U29" s="27"/>
      <c r="V29" s="2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25.7" customHeight="1" x14ac:dyDescent="0.25">
      <c r="A30" s="29" t="s">
        <v>43</v>
      </c>
      <c r="B30" s="48">
        <f t="shared" si="5"/>
        <v>78.41</v>
      </c>
      <c r="C30" s="44">
        <f t="shared" si="6"/>
        <v>78.41</v>
      </c>
      <c r="D30" s="44">
        <f t="shared" si="7"/>
        <v>564140</v>
      </c>
      <c r="E30" s="44">
        <v>12.84</v>
      </c>
      <c r="F30" s="44">
        <v>12.84</v>
      </c>
      <c r="G30" s="44">
        <v>181717</v>
      </c>
      <c r="H30" s="44">
        <f t="shared" si="1"/>
        <v>14152.414330218069</v>
      </c>
      <c r="I30" s="44">
        <v>0</v>
      </c>
      <c r="J30" s="44">
        <v>0</v>
      </c>
      <c r="K30" s="44">
        <v>0</v>
      </c>
      <c r="L30" s="51" t="s">
        <v>61</v>
      </c>
      <c r="M30" s="44">
        <v>63.11</v>
      </c>
      <c r="N30" s="44">
        <v>63.11</v>
      </c>
      <c r="O30" s="44">
        <v>376563</v>
      </c>
      <c r="P30" s="44">
        <f t="shared" si="3"/>
        <v>5966.7723023292665</v>
      </c>
      <c r="Q30" s="44">
        <v>2.46</v>
      </c>
      <c r="R30" s="44">
        <v>2.46</v>
      </c>
      <c r="S30" s="44">
        <v>5860</v>
      </c>
      <c r="T30" s="44">
        <f t="shared" si="4"/>
        <v>2382.1138211382113</v>
      </c>
      <c r="U30" s="27"/>
      <c r="V30" s="2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25.7" customHeight="1" x14ac:dyDescent="0.25">
      <c r="A31" s="29" t="s">
        <v>44</v>
      </c>
      <c r="B31" s="48">
        <f t="shared" si="5"/>
        <v>0.6</v>
      </c>
      <c r="C31" s="44">
        <f t="shared" si="6"/>
        <v>0.6</v>
      </c>
      <c r="D31" s="44">
        <f t="shared" si="7"/>
        <v>4770</v>
      </c>
      <c r="E31" s="44">
        <v>0</v>
      </c>
      <c r="F31" s="44">
        <v>0</v>
      </c>
      <c r="G31" s="44">
        <v>0</v>
      </c>
      <c r="H31" s="51" t="s">
        <v>61</v>
      </c>
      <c r="I31" s="44">
        <v>0</v>
      </c>
      <c r="J31" s="44">
        <v>0</v>
      </c>
      <c r="K31" s="44">
        <v>0</v>
      </c>
      <c r="L31" s="51" t="s">
        <v>61</v>
      </c>
      <c r="M31" s="44">
        <v>0.6</v>
      </c>
      <c r="N31" s="44">
        <v>0.6</v>
      </c>
      <c r="O31" s="44">
        <v>4770</v>
      </c>
      <c r="P31" s="44">
        <f t="shared" si="3"/>
        <v>7950</v>
      </c>
      <c r="Q31" s="44">
        <v>0</v>
      </c>
      <c r="R31" s="44">
        <v>0</v>
      </c>
      <c r="S31" s="44">
        <v>0</v>
      </c>
      <c r="T31" s="51" t="s">
        <v>61</v>
      </c>
      <c r="U31" s="27"/>
      <c r="V31" s="2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25.7" customHeight="1" x14ac:dyDescent="0.25">
      <c r="A32" s="29" t="s">
        <v>45</v>
      </c>
      <c r="B32" s="48">
        <f t="shared" si="5"/>
        <v>0</v>
      </c>
      <c r="C32" s="44">
        <f t="shared" si="6"/>
        <v>0</v>
      </c>
      <c r="D32" s="44">
        <f t="shared" si="7"/>
        <v>0</v>
      </c>
      <c r="E32" s="44">
        <v>0</v>
      </c>
      <c r="F32" s="44">
        <v>0</v>
      </c>
      <c r="G32" s="44">
        <v>0</v>
      </c>
      <c r="H32" s="51" t="s">
        <v>61</v>
      </c>
      <c r="I32" s="44">
        <v>0</v>
      </c>
      <c r="J32" s="44">
        <v>0</v>
      </c>
      <c r="K32" s="44">
        <v>0</v>
      </c>
      <c r="L32" s="51" t="s">
        <v>61</v>
      </c>
      <c r="M32" s="44">
        <v>0</v>
      </c>
      <c r="N32" s="44">
        <v>0</v>
      </c>
      <c r="O32" s="44">
        <v>0</v>
      </c>
      <c r="P32" s="51" t="s">
        <v>61</v>
      </c>
      <c r="Q32" s="44">
        <v>0</v>
      </c>
      <c r="R32" s="44">
        <v>0</v>
      </c>
      <c r="S32" s="44">
        <v>0</v>
      </c>
      <c r="T32" s="51" t="s">
        <v>61</v>
      </c>
      <c r="U32" s="27"/>
      <c r="V32" s="2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25.7" customHeight="1" x14ac:dyDescent="0.25">
      <c r="A33" s="29" t="s">
        <v>46</v>
      </c>
      <c r="B33" s="48">
        <f t="shared" si="5"/>
        <v>0</v>
      </c>
      <c r="C33" s="44">
        <f t="shared" si="6"/>
        <v>0</v>
      </c>
      <c r="D33" s="44">
        <f t="shared" si="7"/>
        <v>0</v>
      </c>
      <c r="E33" s="44">
        <v>0</v>
      </c>
      <c r="F33" s="44">
        <v>0</v>
      </c>
      <c r="G33" s="44">
        <v>0</v>
      </c>
      <c r="H33" s="51" t="s">
        <v>61</v>
      </c>
      <c r="I33" s="44">
        <v>0</v>
      </c>
      <c r="J33" s="44">
        <v>0</v>
      </c>
      <c r="K33" s="44">
        <v>0</v>
      </c>
      <c r="L33" s="51" t="s">
        <v>61</v>
      </c>
      <c r="M33" s="44">
        <v>0</v>
      </c>
      <c r="N33" s="44">
        <v>0</v>
      </c>
      <c r="O33" s="44">
        <v>0</v>
      </c>
      <c r="P33" s="51" t="s">
        <v>61</v>
      </c>
      <c r="Q33" s="44">
        <v>0</v>
      </c>
      <c r="R33" s="44">
        <v>0</v>
      </c>
      <c r="S33" s="44">
        <v>0</v>
      </c>
      <c r="T33" s="51" t="s">
        <v>61</v>
      </c>
      <c r="U33" s="27"/>
      <c r="V33" s="2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25.7" customHeight="1" x14ac:dyDescent="0.25">
      <c r="A34" s="29" t="s">
        <v>47</v>
      </c>
      <c r="B34" s="48">
        <f t="shared" si="5"/>
        <v>0</v>
      </c>
      <c r="C34" s="44">
        <f t="shared" si="6"/>
        <v>0</v>
      </c>
      <c r="D34" s="44">
        <f t="shared" si="7"/>
        <v>0</v>
      </c>
      <c r="E34" s="44">
        <v>0</v>
      </c>
      <c r="F34" s="44">
        <v>0</v>
      </c>
      <c r="G34" s="44">
        <v>0</v>
      </c>
      <c r="H34" s="51" t="s">
        <v>61</v>
      </c>
      <c r="I34" s="44">
        <v>0</v>
      </c>
      <c r="J34" s="44">
        <v>0</v>
      </c>
      <c r="K34" s="44">
        <v>0</v>
      </c>
      <c r="L34" s="51" t="s">
        <v>61</v>
      </c>
      <c r="M34" s="44">
        <v>0</v>
      </c>
      <c r="N34" s="44">
        <v>0</v>
      </c>
      <c r="O34" s="44">
        <v>0</v>
      </c>
      <c r="P34" s="51" t="s">
        <v>61</v>
      </c>
      <c r="Q34" s="44">
        <v>0</v>
      </c>
      <c r="R34" s="44">
        <v>0</v>
      </c>
      <c r="S34" s="44">
        <v>0</v>
      </c>
      <c r="T34" s="51" t="s">
        <v>61</v>
      </c>
      <c r="U34" s="27"/>
      <c r="V34" s="2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25.7" customHeight="1" x14ac:dyDescent="0.25">
      <c r="A35" s="29" t="s">
        <v>48</v>
      </c>
      <c r="B35" s="48">
        <f t="shared" si="5"/>
        <v>0</v>
      </c>
      <c r="C35" s="44">
        <f t="shared" si="6"/>
        <v>0</v>
      </c>
      <c r="D35" s="44">
        <f t="shared" si="7"/>
        <v>0</v>
      </c>
      <c r="E35" s="44">
        <v>0</v>
      </c>
      <c r="F35" s="44">
        <v>0</v>
      </c>
      <c r="G35" s="44">
        <v>0</v>
      </c>
      <c r="H35" s="51" t="s">
        <v>61</v>
      </c>
      <c r="I35" s="44">
        <v>0</v>
      </c>
      <c r="J35" s="44">
        <v>0</v>
      </c>
      <c r="K35" s="44">
        <v>0</v>
      </c>
      <c r="L35" s="51" t="s">
        <v>61</v>
      </c>
      <c r="M35" s="44">
        <v>0</v>
      </c>
      <c r="N35" s="44">
        <v>0</v>
      </c>
      <c r="O35" s="44">
        <v>0</v>
      </c>
      <c r="P35" s="51" t="s">
        <v>61</v>
      </c>
      <c r="Q35" s="44">
        <v>0</v>
      </c>
      <c r="R35" s="44">
        <v>0</v>
      </c>
      <c r="S35" s="44">
        <v>0</v>
      </c>
      <c r="T35" s="51" t="s">
        <v>61</v>
      </c>
      <c r="U35" s="27"/>
      <c r="V35" s="2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25.7" customHeight="1" x14ac:dyDescent="0.25">
      <c r="A36" s="29" t="s">
        <v>49</v>
      </c>
      <c r="B36" s="48">
        <f t="shared" si="5"/>
        <v>0</v>
      </c>
      <c r="C36" s="44">
        <f t="shared" si="6"/>
        <v>0</v>
      </c>
      <c r="D36" s="44">
        <f t="shared" si="7"/>
        <v>0</v>
      </c>
      <c r="E36" s="44">
        <v>0</v>
      </c>
      <c r="F36" s="44">
        <v>0</v>
      </c>
      <c r="G36" s="44">
        <v>0</v>
      </c>
      <c r="H36" s="51" t="s">
        <v>61</v>
      </c>
      <c r="I36" s="44">
        <v>0</v>
      </c>
      <c r="J36" s="44">
        <v>0</v>
      </c>
      <c r="K36" s="44">
        <v>0</v>
      </c>
      <c r="L36" s="51" t="s">
        <v>61</v>
      </c>
      <c r="M36" s="44">
        <v>0</v>
      </c>
      <c r="N36" s="44">
        <v>0</v>
      </c>
      <c r="O36" s="44">
        <v>0</v>
      </c>
      <c r="P36" s="51" t="s">
        <v>61</v>
      </c>
      <c r="Q36" s="44">
        <v>0</v>
      </c>
      <c r="R36" s="44">
        <v>0</v>
      </c>
      <c r="S36" s="44">
        <v>0</v>
      </c>
      <c r="T36" s="51" t="s">
        <v>61</v>
      </c>
      <c r="U36" s="27"/>
      <c r="V36" s="2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25.7" customHeight="1" x14ac:dyDescent="0.25">
      <c r="A37" s="29" t="s">
        <v>50</v>
      </c>
      <c r="B37" s="48">
        <f t="shared" si="5"/>
        <v>74.91</v>
      </c>
      <c r="C37" s="44">
        <f t="shared" si="6"/>
        <v>74.91</v>
      </c>
      <c r="D37" s="44">
        <f t="shared" si="7"/>
        <v>1078072</v>
      </c>
      <c r="E37" s="44">
        <v>50.32</v>
      </c>
      <c r="F37" s="44">
        <v>50.32</v>
      </c>
      <c r="G37" s="44">
        <v>982155</v>
      </c>
      <c r="H37" s="44">
        <f t="shared" si="1"/>
        <v>19518.183624801273</v>
      </c>
      <c r="I37" s="44">
        <v>3.9</v>
      </c>
      <c r="J37" s="44">
        <v>3.9</v>
      </c>
      <c r="K37" s="44">
        <v>14333</v>
      </c>
      <c r="L37" s="44">
        <f t="shared" si="2"/>
        <v>3675.1282051282051</v>
      </c>
      <c r="M37" s="44">
        <v>7.9</v>
      </c>
      <c r="N37" s="44">
        <v>7.9</v>
      </c>
      <c r="O37" s="44">
        <v>55259</v>
      </c>
      <c r="P37" s="44">
        <f t="shared" si="3"/>
        <v>6994.8101265822779</v>
      </c>
      <c r="Q37" s="44">
        <v>12.79</v>
      </c>
      <c r="R37" s="44">
        <v>12.79</v>
      </c>
      <c r="S37" s="44">
        <v>26325</v>
      </c>
      <c r="T37" s="44">
        <f t="shared" si="4"/>
        <v>2058.2486317435496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25.7" customHeight="1" x14ac:dyDescent="0.25">
      <c r="A38" s="29" t="s">
        <v>51</v>
      </c>
      <c r="B38" s="48">
        <f t="shared" si="5"/>
        <v>24.54</v>
      </c>
      <c r="C38" s="44">
        <f t="shared" si="6"/>
        <v>24.54</v>
      </c>
      <c r="D38" s="44">
        <f t="shared" si="7"/>
        <v>362915</v>
      </c>
      <c r="E38" s="44">
        <v>17.03</v>
      </c>
      <c r="F38" s="44">
        <v>17.03</v>
      </c>
      <c r="G38" s="44">
        <v>322123</v>
      </c>
      <c r="H38" s="44">
        <f t="shared" si="1"/>
        <v>18915.032295948324</v>
      </c>
      <c r="I38" s="44">
        <v>0</v>
      </c>
      <c r="J38" s="44">
        <v>0</v>
      </c>
      <c r="K38" s="44">
        <v>0</v>
      </c>
      <c r="L38" s="51" t="s">
        <v>61</v>
      </c>
      <c r="M38" s="44">
        <v>6.33</v>
      </c>
      <c r="N38" s="44">
        <v>6.33</v>
      </c>
      <c r="O38" s="44">
        <v>37967</v>
      </c>
      <c r="P38" s="44">
        <f t="shared" si="3"/>
        <v>5997.9462875197469</v>
      </c>
      <c r="Q38" s="44">
        <v>1.18</v>
      </c>
      <c r="R38" s="44">
        <v>1.18</v>
      </c>
      <c r="S38" s="44">
        <v>2825</v>
      </c>
      <c r="T38" s="44">
        <f t="shared" si="4"/>
        <v>2394.0677966101698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25.7" customHeight="1" x14ac:dyDescent="0.25">
      <c r="A39" s="30" t="s">
        <v>52</v>
      </c>
      <c r="B39" s="49">
        <f>SUM(E39, I39, M39, Q39)</f>
        <v>0</v>
      </c>
      <c r="C39" s="50">
        <f t="shared" si="6"/>
        <v>0</v>
      </c>
      <c r="D39" s="50">
        <f>SUM(G39, K39, O39, S39)</f>
        <v>0</v>
      </c>
      <c r="E39" s="50">
        <v>0</v>
      </c>
      <c r="F39" s="50">
        <v>0</v>
      </c>
      <c r="G39" s="50">
        <v>0</v>
      </c>
      <c r="H39" s="51" t="s">
        <v>61</v>
      </c>
      <c r="I39" s="50">
        <v>0</v>
      </c>
      <c r="J39" s="50">
        <v>0</v>
      </c>
      <c r="K39" s="50">
        <v>0</v>
      </c>
      <c r="L39" s="51" t="s">
        <v>61</v>
      </c>
      <c r="M39" s="50">
        <v>0</v>
      </c>
      <c r="N39" s="50">
        <v>0</v>
      </c>
      <c r="O39" s="50">
        <v>0</v>
      </c>
      <c r="P39" s="51" t="s">
        <v>61</v>
      </c>
      <c r="Q39" s="50">
        <v>0</v>
      </c>
      <c r="R39" s="50">
        <v>0</v>
      </c>
      <c r="S39" s="50">
        <v>0</v>
      </c>
      <c r="T39" s="51" t="s">
        <v>61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6.5" x14ac:dyDescent="0.25">
      <c r="A40" s="31" t="s">
        <v>53</v>
      </c>
      <c r="B40" s="32"/>
      <c r="C40" s="32"/>
      <c r="D40" s="33" t="s">
        <v>54</v>
      </c>
      <c r="E40" s="33"/>
      <c r="F40" s="32"/>
      <c r="G40" s="32"/>
      <c r="H40" s="34"/>
      <c r="I40" s="32"/>
      <c r="J40" s="31" t="s">
        <v>55</v>
      </c>
      <c r="K40" s="32"/>
      <c r="L40" s="35"/>
      <c r="M40" s="36"/>
      <c r="N40" s="32"/>
      <c r="O40" s="36" t="s">
        <v>56</v>
      </c>
      <c r="P40" s="35"/>
      <c r="Q40" s="32"/>
      <c r="R40" s="52" t="s">
        <v>60</v>
      </c>
      <c r="S40" s="53"/>
      <c r="T40" s="53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3.15" customHeight="1" x14ac:dyDescent="0.25">
      <c r="A41" s="37"/>
      <c r="B41" s="38"/>
      <c r="C41" s="38"/>
      <c r="D41" s="7"/>
      <c r="E41" s="7"/>
      <c r="F41" s="7"/>
      <c r="G41" s="7"/>
      <c r="H41" s="7"/>
      <c r="I41" s="7"/>
      <c r="J41" s="37"/>
      <c r="K41" s="7"/>
      <c r="L41" s="39"/>
      <c r="M41" s="39"/>
      <c r="N41" s="7"/>
      <c r="O41" s="7"/>
      <c r="P41" s="39"/>
      <c r="Q41" s="39"/>
      <c r="R41" s="40"/>
      <c r="S41" s="40"/>
      <c r="T41" s="40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6.5" x14ac:dyDescent="0.25">
      <c r="A42" s="41"/>
      <c r="B42" s="7"/>
      <c r="C42" s="7"/>
      <c r="D42" s="7"/>
      <c r="E42" s="7"/>
      <c r="F42" s="7"/>
      <c r="G42" s="7"/>
      <c r="H42" s="7"/>
      <c r="I42" s="7"/>
      <c r="J42" s="37" t="s">
        <v>57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26.45" customHeight="1" x14ac:dyDescent="0.25">
      <c r="A43" s="37" t="s">
        <v>58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6.5" x14ac:dyDescent="0.25">
      <c r="A44" s="37" t="s">
        <v>59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35">
    <mergeCell ref="S1:T1"/>
    <mergeCell ref="S2:T2"/>
    <mergeCell ref="B4:P4"/>
    <mergeCell ref="R4:T4"/>
    <mergeCell ref="R5:T5"/>
    <mergeCell ref="N2:P2"/>
    <mergeCell ref="A7:A9"/>
    <mergeCell ref="B7:D7"/>
    <mergeCell ref="M7:P7"/>
    <mergeCell ref="P8:P9"/>
    <mergeCell ref="B8:B9"/>
    <mergeCell ref="O8:O9"/>
    <mergeCell ref="I7:L7"/>
    <mergeCell ref="E7:H7"/>
    <mergeCell ref="B6:Q6"/>
    <mergeCell ref="Q8:Q9"/>
    <mergeCell ref="Q7:T7"/>
    <mergeCell ref="R3:T3"/>
    <mergeCell ref="D8:D9"/>
    <mergeCell ref="F8:F9"/>
    <mergeCell ref="G8:G9"/>
    <mergeCell ref="C8:C9"/>
    <mergeCell ref="E8:E9"/>
    <mergeCell ref="R6:S6"/>
    <mergeCell ref="I8:I9"/>
    <mergeCell ref="M8:M9"/>
    <mergeCell ref="R40:T40"/>
    <mergeCell ref="H8:H9"/>
    <mergeCell ref="J8:J9"/>
    <mergeCell ref="K8:K9"/>
    <mergeCell ref="L8:L9"/>
    <mergeCell ref="N8:N9"/>
    <mergeCell ref="R8:R9"/>
    <mergeCell ref="T8:T9"/>
    <mergeCell ref="S8:S9"/>
  </mergeCells>
  <phoneticPr fontId="7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公務統計方案用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鄧佑安</cp:lastModifiedBy>
  <dcterms:created xsi:type="dcterms:W3CDTF">2022-06-01T08:36:29Z</dcterms:created>
  <dcterms:modified xsi:type="dcterms:W3CDTF">2022-06-23T06:42:15Z</dcterms:modified>
</cp:coreProperties>
</file>