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<sst xmlns="http://schemas.openxmlformats.org/spreadsheetml/2006/main" count="57" uniqueCount="51">
  <si>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</si>
  <si>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</si>
  <si>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</si>
  <si>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中華民國111年2月</t>
  </si>
  <si>
    <t>項 目</t>
  </si>
  <si>
    <t>求職人數</t>
  </si>
  <si>
    <t>求才人數</t>
  </si>
  <si>
    <t>求職推介就業人數</t>
  </si>
  <si>
    <t>求才僱用人數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</si>
  <si>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</si>
  <si>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</si>
  <si>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</si>
  <si>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</si>
  <si>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</si>
  <si>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</si>
  <si>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</si>
  <si>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</si>
  <si>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</si>
  <si>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</si>
  <si>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</si>
  <si>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</si>
  <si>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</si>
  <si>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</si>
  <si>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</si>
  <si>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</si>
  <si>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</si>
  <si>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</si>
  <si>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</si>
  <si>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</si>
  <si>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</si>
  <si>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</si>
  <si>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</si>
  <si>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</si>
  <si>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</si>
  <si>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民意代表、主管、及經理人員</t>
  </si>
  <si>
    <t>專業人員</t>
  </si>
  <si>
    <t>技術員及助理專業人員</t>
  </si>
  <si>
    <t>業務主管人員主辦統計人員</t>
  </si>
  <si>
    <t>事務支援人員</t>
  </si>
  <si>
    <t>服務及銷售工作人員</t>
  </si>
  <si>
    <t>農、林、漁、牧業生產人員</t>
  </si>
  <si>
    <t>機關首長</t>
  </si>
  <si>
    <t>技藝有關工作人員</t>
  </si>
  <si>
    <t>編製機關</t>
  </si>
  <si>
    <t>表    號</t>
  </si>
  <si>
    <t>機械設備操作及組裝人員</t>
  </si>
  <si>
    <t>中華民國111年3月8日編製</t>
  </si>
  <si>
    <t>臺中市就業服務處</t>
  </si>
  <si>
    <t>10343-01-03-2</t>
  </si>
  <si>
    <t>單位：人 , %</t>
  </si>
  <si>
    <t>基礎技術工及勞力工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</si>
</sst>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/>
    <xf numFmtId="196" fontId="2" fillId="0" borderId="10" xfId="0" applyNumberFormat="1" applyFont="1" applyBorder="1" applyAlignment="1">
      <alignment horizontal="right" vertical="center"/>
    </xf>
    <xf numFmtId="196" fontId="2" fillId="0" borderId="5" xfId="0" applyNumberFormat="1" applyFont="1" applyBorder="1" applyAlignment="1">
      <alignment horizontal="right" vertical="center"/>
    </xf>
    <xf numFmtId="197" fontId="2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wrapText="1"/>
    </xf>
    <xf numFmtId="19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F20" sqref="F20"/>
    </sheetView>
  </sheetViews>
  <sheetFormatPr defaultColWidth="9.28125" defaultRowHeight="15"/>
  <cols>
    <col min="1" max="1" width="11.00390625" style="0" customWidth="1"/>
    <col min="2" max="2" width="17.00390625" style="0" customWidth="1"/>
    <col min="3" max="10" width="14.00390625" style="0" customWidth="1"/>
    <col min="11" max="11" width="15.00390625" style="0" customWidth="1"/>
    <col min="12" max="12" width="21.00390625" style="0" customWidth="1"/>
  </cols>
  <sheetData>
    <row r="1" spans="1:13" ht="35.3" customHeight="1">
      <c r="A1" s="1" t="s">
        <v>0</v>
      </c>
      <c r="B1" s="13"/>
      <c r="C1" s="11"/>
      <c r="D1" s="11"/>
      <c r="E1" s="11"/>
      <c r="F1" s="11"/>
      <c r="G1" s="11"/>
      <c r="H1" s="11"/>
      <c r="I1" s="11"/>
      <c r="J1" s="35"/>
      <c r="K1" s="24" t="s">
        <v>43</v>
      </c>
      <c r="L1" s="24" t="s">
        <v>47</v>
      </c>
      <c r="M1" s="40"/>
    </row>
    <row r="2" spans="1:13" ht="35.3" customHeight="1">
      <c r="A2" s="1" t="s">
        <v>1</v>
      </c>
      <c r="B2" s="14" t="s">
        <v>15</v>
      </c>
      <c r="C2" s="18"/>
      <c r="D2" s="18"/>
      <c r="E2" s="18"/>
      <c r="F2" s="33"/>
      <c r="G2" s="33"/>
      <c r="H2" s="33"/>
      <c r="I2" s="33"/>
      <c r="J2" s="33"/>
      <c r="K2" s="1" t="s">
        <v>44</v>
      </c>
      <c r="L2" s="37" t="s">
        <v>48</v>
      </c>
      <c r="M2" s="40"/>
    </row>
    <row r="3" spans="1:12" ht="29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6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8" t="s">
        <v>49</v>
      </c>
    </row>
    <row r="5" spans="1:13" ht="47.8" customHeight="1">
      <c r="A5" s="4" t="s">
        <v>4</v>
      </c>
      <c r="B5" s="4"/>
      <c r="C5" s="1" t="s">
        <v>32</v>
      </c>
      <c r="D5" s="24" t="s">
        <v>34</v>
      </c>
      <c r="E5" s="24" t="s">
        <v>35</v>
      </c>
      <c r="F5" s="24" t="s">
        <v>36</v>
      </c>
      <c r="G5" s="24" t="s">
        <v>38</v>
      </c>
      <c r="H5" s="24" t="s">
        <v>39</v>
      </c>
      <c r="I5" s="24" t="s">
        <v>40</v>
      </c>
      <c r="J5" s="24" t="s">
        <v>42</v>
      </c>
      <c r="K5" s="24" t="s">
        <v>45</v>
      </c>
      <c r="L5" s="39" t="s">
        <v>50</v>
      </c>
      <c r="M5" s="11"/>
    </row>
    <row r="6" spans="1:13" ht="47.8" customHeight="1">
      <c r="A6" s="4"/>
      <c r="B6" s="4"/>
      <c r="C6" s="1"/>
      <c r="D6" s="24"/>
      <c r="E6" s="24"/>
      <c r="F6" s="24"/>
      <c r="G6" s="24"/>
      <c r="H6" s="24"/>
      <c r="I6" s="24"/>
      <c r="J6" s="24"/>
      <c r="K6" s="24"/>
      <c r="L6" s="39"/>
      <c r="M6" s="11"/>
    </row>
    <row r="7" spans="1:12" ht="16.65" customHeight="1">
      <c r="A7" s="5" t="s">
        <v>5</v>
      </c>
      <c r="B7" s="15" t="s">
        <v>16</v>
      </c>
      <c r="C7" s="19">
        <f>SUM(D7:L7)</f>
        <v>3297</v>
      </c>
      <c r="D7" s="25">
        <f>SUM(D8:D9)</f>
        <v>56</v>
      </c>
      <c r="E7" s="25">
        <f>SUM(E8:E9)</f>
        <v>385</v>
      </c>
      <c r="F7" s="25">
        <f>SUM(F8:F9)</f>
        <v>519</v>
      </c>
      <c r="G7" s="25">
        <f>SUM(G8:G9)</f>
        <v>687</v>
      </c>
      <c r="H7" s="25">
        <f>SUM(H8:H9)</f>
        <v>365</v>
      </c>
      <c r="I7" s="25">
        <f>SUM(I8:I9)</f>
        <v>24</v>
      </c>
      <c r="J7" s="25">
        <f>SUM(J8:J9)</f>
        <v>151</v>
      </c>
      <c r="K7" s="25">
        <f>SUM(K8:K9)</f>
        <v>510</v>
      </c>
      <c r="L7" s="25">
        <f>SUM(L8:L9)</f>
        <v>600</v>
      </c>
    </row>
    <row r="8" spans="1:12" ht="16.65" customHeight="1">
      <c r="A8" s="6"/>
      <c r="B8" s="16" t="s">
        <v>17</v>
      </c>
      <c r="C8" s="20">
        <f>SUM(D8:L8)</f>
        <v>1646</v>
      </c>
      <c r="D8" s="26">
        <v>39</v>
      </c>
      <c r="E8" s="26">
        <v>239</v>
      </c>
      <c r="F8" s="26">
        <v>339</v>
      </c>
      <c r="G8" s="26">
        <v>177</v>
      </c>
      <c r="H8" s="26">
        <v>143</v>
      </c>
      <c r="I8" s="26">
        <v>14</v>
      </c>
      <c r="J8" s="26">
        <v>107</v>
      </c>
      <c r="K8" s="26">
        <v>282</v>
      </c>
      <c r="L8" s="26">
        <v>306</v>
      </c>
    </row>
    <row r="9" spans="1:12" ht="16.65" customHeight="1">
      <c r="A9" s="6"/>
      <c r="B9" s="16" t="s">
        <v>18</v>
      </c>
      <c r="C9" s="20">
        <f>SUM(D9:L9)</f>
        <v>1651</v>
      </c>
      <c r="D9" s="26">
        <v>17</v>
      </c>
      <c r="E9" s="26">
        <v>146</v>
      </c>
      <c r="F9" s="26">
        <v>180</v>
      </c>
      <c r="G9" s="26">
        <v>510</v>
      </c>
      <c r="H9" s="26">
        <v>222</v>
      </c>
      <c r="I9" s="26">
        <v>10</v>
      </c>
      <c r="J9" s="26">
        <v>44</v>
      </c>
      <c r="K9" s="26">
        <v>228</v>
      </c>
      <c r="L9" s="26">
        <v>294</v>
      </c>
    </row>
    <row r="10" spans="1:12" ht="16.65" customHeight="1">
      <c r="A10" s="6"/>
      <c r="B10" s="16" t="s">
        <v>19</v>
      </c>
      <c r="C10" s="20">
        <f>SUM(D10:L10)</f>
        <v>9156</v>
      </c>
      <c r="D10" s="26">
        <f>SUM(D11:D12)</f>
        <v>203</v>
      </c>
      <c r="E10" s="26">
        <f>SUM(E11:E12)</f>
        <v>1197</v>
      </c>
      <c r="F10" s="26">
        <f>SUM(F11:F12)</f>
        <v>1447</v>
      </c>
      <c r="G10" s="26">
        <f>SUM(G11:G12)</f>
        <v>2065</v>
      </c>
      <c r="H10" s="26">
        <f>SUM(H11:H12)</f>
        <v>1006</v>
      </c>
      <c r="I10" s="26">
        <f>SUM(I11:I12)</f>
        <v>49</v>
      </c>
      <c r="J10" s="26">
        <f>SUM(J11:J12)</f>
        <v>456</v>
      </c>
      <c r="K10" s="26">
        <f>SUM(K11:K12)</f>
        <v>1266</v>
      </c>
      <c r="L10" s="26">
        <f>SUM(L11:L12)</f>
        <v>1467</v>
      </c>
    </row>
    <row r="11" spans="1:12" ht="16.65" customHeight="1">
      <c r="A11" s="6"/>
      <c r="B11" s="16" t="s">
        <v>17</v>
      </c>
      <c r="C11" s="20">
        <f>SUM(D11:L11)</f>
        <v>4503</v>
      </c>
      <c r="D11" s="26">
        <v>139</v>
      </c>
      <c r="E11" s="26">
        <v>714</v>
      </c>
      <c r="F11" s="26">
        <v>929</v>
      </c>
      <c r="G11" s="26">
        <v>507</v>
      </c>
      <c r="H11" s="26">
        <v>426</v>
      </c>
      <c r="I11" s="26">
        <v>27</v>
      </c>
      <c r="J11" s="26">
        <v>315</v>
      </c>
      <c r="K11" s="26">
        <v>692</v>
      </c>
      <c r="L11" s="26">
        <v>754</v>
      </c>
    </row>
    <row r="12" spans="1:12" ht="16.65" customHeight="1">
      <c r="A12" s="7"/>
      <c r="B12" s="17" t="s">
        <v>18</v>
      </c>
      <c r="C12" s="20">
        <f>SUM(D12:L12)</f>
        <v>4653</v>
      </c>
      <c r="D12" s="26">
        <v>64</v>
      </c>
      <c r="E12" s="26">
        <v>483</v>
      </c>
      <c r="F12" s="26">
        <v>518</v>
      </c>
      <c r="G12" s="26">
        <v>1558</v>
      </c>
      <c r="H12" s="26">
        <v>580</v>
      </c>
      <c r="I12" s="26">
        <v>22</v>
      </c>
      <c r="J12" s="26">
        <v>141</v>
      </c>
      <c r="K12" s="26">
        <v>574</v>
      </c>
      <c r="L12" s="26">
        <v>713</v>
      </c>
    </row>
    <row r="13" spans="1:12" ht="16.65" customHeight="1">
      <c r="A13" s="5" t="s">
        <v>6</v>
      </c>
      <c r="B13" s="15" t="s">
        <v>20</v>
      </c>
      <c r="C13" s="20">
        <f>SUM(D13:L13)</f>
        <v>6285</v>
      </c>
      <c r="D13" s="26">
        <v>30</v>
      </c>
      <c r="E13" s="26">
        <v>565</v>
      </c>
      <c r="F13" s="26">
        <v>1697</v>
      </c>
      <c r="G13" s="26">
        <v>517</v>
      </c>
      <c r="H13" s="26">
        <v>915</v>
      </c>
      <c r="I13" s="26">
        <v>16</v>
      </c>
      <c r="J13" s="26">
        <v>774</v>
      </c>
      <c r="K13" s="26">
        <v>1510</v>
      </c>
      <c r="L13" s="26">
        <v>261</v>
      </c>
    </row>
    <row r="14" spans="1:12" ht="15.2" customHeight="1">
      <c r="A14" s="6"/>
      <c r="B14" s="16"/>
      <c r="C14" s="20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.2" customHeight="1">
      <c r="A15" s="6"/>
      <c r="B15" s="16"/>
      <c r="C15" s="20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.2" customHeight="1">
      <c r="A16" s="6"/>
      <c r="B16" s="16"/>
      <c r="C16" s="20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6.65" customHeight="1">
      <c r="A17" s="6"/>
      <c r="B17" s="16" t="s">
        <v>21</v>
      </c>
      <c r="C17" s="20">
        <f>SUM(D17:L17)</f>
        <v>11349</v>
      </c>
      <c r="D17" s="26">
        <v>62</v>
      </c>
      <c r="E17" s="26">
        <v>856</v>
      </c>
      <c r="F17" s="26">
        <v>3223</v>
      </c>
      <c r="G17" s="26">
        <v>883</v>
      </c>
      <c r="H17" s="26">
        <v>1662</v>
      </c>
      <c r="I17" s="26">
        <v>65</v>
      </c>
      <c r="J17" s="26">
        <v>1290</v>
      </c>
      <c r="K17" s="26">
        <v>2822</v>
      </c>
      <c r="L17" s="26">
        <v>486</v>
      </c>
    </row>
    <row r="18" spans="1:12" ht="15.2" customHeight="1">
      <c r="A18" s="6"/>
      <c r="B18" s="16"/>
      <c r="C18" s="20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5.2" customHeight="1">
      <c r="A19" s="6"/>
      <c r="B19" s="16"/>
      <c r="C19" s="20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.2" customHeight="1">
      <c r="A20" s="7"/>
      <c r="B20" s="17"/>
      <c r="C20" s="20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33.2" customHeight="1">
      <c r="A21" s="8" t="s">
        <v>7</v>
      </c>
      <c r="B21" s="15" t="s">
        <v>22</v>
      </c>
      <c r="C21" s="20">
        <f>SUM(D21:L21)</f>
        <v>296</v>
      </c>
      <c r="D21" s="26">
        <f>SUM(D22:D23)</f>
        <v>2</v>
      </c>
      <c r="E21" s="26">
        <f>SUM(E22:E23)</f>
        <v>31</v>
      </c>
      <c r="F21" s="26">
        <f>SUM(F22:F23)</f>
        <v>42</v>
      </c>
      <c r="G21" s="26">
        <f>SUM(G22:G23)</f>
        <v>39</v>
      </c>
      <c r="H21" s="26">
        <f>SUM(H22:H23)</f>
        <v>43</v>
      </c>
      <c r="I21" s="26">
        <f>SUM(I22:I23)</f>
        <v>4</v>
      </c>
      <c r="J21" s="26">
        <f>SUM(J22:J23)</f>
        <v>11</v>
      </c>
      <c r="K21" s="26">
        <f>SUM(K22:K23)</f>
        <v>64</v>
      </c>
      <c r="L21" s="26">
        <f>SUM(L22:L23)</f>
        <v>60</v>
      </c>
    </row>
    <row r="22" spans="1:12" ht="15.2" customHeight="1">
      <c r="A22" s="6"/>
      <c r="B22" s="16" t="s">
        <v>17</v>
      </c>
      <c r="C22" s="20">
        <f>SUM(D22:L22)</f>
        <v>144</v>
      </c>
      <c r="D22" s="26">
        <v>1</v>
      </c>
      <c r="E22" s="26">
        <v>20</v>
      </c>
      <c r="F22" s="26">
        <v>30</v>
      </c>
      <c r="G22" s="26">
        <v>11</v>
      </c>
      <c r="H22" s="26">
        <v>14</v>
      </c>
      <c r="I22" s="26">
        <v>4</v>
      </c>
      <c r="J22" s="26">
        <v>6</v>
      </c>
      <c r="K22" s="26">
        <v>23</v>
      </c>
      <c r="L22" s="26">
        <v>35</v>
      </c>
    </row>
    <row r="23" spans="1:12" ht="15.2" customHeight="1">
      <c r="A23" s="6"/>
      <c r="B23" s="16" t="s">
        <v>18</v>
      </c>
      <c r="C23" s="20">
        <f>SUM(D23:L23)</f>
        <v>152</v>
      </c>
      <c r="D23" s="26">
        <v>1</v>
      </c>
      <c r="E23" s="26">
        <v>11</v>
      </c>
      <c r="F23" s="26">
        <v>12</v>
      </c>
      <c r="G23" s="26">
        <v>28</v>
      </c>
      <c r="H23" s="26">
        <v>29</v>
      </c>
      <c r="I23" s="26">
        <v>0</v>
      </c>
      <c r="J23" s="26">
        <v>5</v>
      </c>
      <c r="K23" s="26">
        <v>41</v>
      </c>
      <c r="L23" s="26">
        <v>25</v>
      </c>
    </row>
    <row r="24" spans="1:12" ht="15.2" customHeight="1">
      <c r="A24" s="6"/>
      <c r="B24" s="16" t="s">
        <v>23</v>
      </c>
      <c r="C24" s="20">
        <f>SUM(D24:L24)</f>
        <v>2104</v>
      </c>
      <c r="D24" s="26">
        <f>SUM(D25:D26)</f>
        <v>29</v>
      </c>
      <c r="E24" s="26">
        <f>SUM(E25:E26)</f>
        <v>263</v>
      </c>
      <c r="F24" s="26">
        <f>SUM(F25:F26)</f>
        <v>317</v>
      </c>
      <c r="G24" s="26">
        <f>SUM(G25:G26)</f>
        <v>456</v>
      </c>
      <c r="H24" s="26">
        <f>SUM(H25:H26)</f>
        <v>230</v>
      </c>
      <c r="I24" s="26">
        <f>SUM(I25:I26)</f>
        <v>15</v>
      </c>
      <c r="J24" s="26">
        <f>SUM(J25:J26)</f>
        <v>103</v>
      </c>
      <c r="K24" s="26">
        <f>SUM(K25:K26)</f>
        <v>296</v>
      </c>
      <c r="L24" s="26">
        <f>SUM(L25:L26)</f>
        <v>395</v>
      </c>
    </row>
    <row r="25" spans="1:12" ht="15.2" customHeight="1">
      <c r="A25" s="6"/>
      <c r="B25" s="16" t="s">
        <v>17</v>
      </c>
      <c r="C25" s="20">
        <f>SUM(D25:L25)</f>
        <v>1047</v>
      </c>
      <c r="D25" s="26">
        <v>22</v>
      </c>
      <c r="E25" s="26">
        <v>162</v>
      </c>
      <c r="F25" s="26">
        <v>203</v>
      </c>
      <c r="G25" s="26">
        <v>135</v>
      </c>
      <c r="H25" s="26">
        <v>92</v>
      </c>
      <c r="I25" s="26">
        <v>9</v>
      </c>
      <c r="J25" s="26">
        <v>72</v>
      </c>
      <c r="K25" s="26">
        <v>146</v>
      </c>
      <c r="L25" s="26">
        <v>206</v>
      </c>
    </row>
    <row r="26" spans="1:12" ht="16.65" customHeight="1">
      <c r="A26" s="7"/>
      <c r="B26" s="17" t="s">
        <v>18</v>
      </c>
      <c r="C26" s="20">
        <f>SUM(D26:L26)</f>
        <v>1057</v>
      </c>
      <c r="D26" s="26">
        <v>7</v>
      </c>
      <c r="E26" s="26">
        <v>101</v>
      </c>
      <c r="F26" s="26">
        <v>114</v>
      </c>
      <c r="G26" s="26">
        <v>321</v>
      </c>
      <c r="H26" s="26">
        <v>138</v>
      </c>
      <c r="I26" s="26">
        <v>6</v>
      </c>
      <c r="J26" s="26">
        <v>31</v>
      </c>
      <c r="K26" s="26">
        <v>150</v>
      </c>
      <c r="L26" s="26">
        <v>189</v>
      </c>
    </row>
    <row r="27" spans="1:12" ht="33.2" customHeight="1">
      <c r="A27" s="8" t="s">
        <v>8</v>
      </c>
      <c r="B27" s="15" t="s">
        <v>24</v>
      </c>
      <c r="C27" s="20">
        <f>SUM(D27:L27)</f>
        <v>1125</v>
      </c>
      <c r="D27" s="26">
        <v>2</v>
      </c>
      <c r="E27" s="26">
        <v>308</v>
      </c>
      <c r="F27" s="26">
        <v>153</v>
      </c>
      <c r="G27" s="26">
        <v>56</v>
      </c>
      <c r="H27" s="26">
        <v>89</v>
      </c>
      <c r="I27" s="26">
        <v>0</v>
      </c>
      <c r="J27" s="26">
        <v>168</v>
      </c>
      <c r="K27" s="26">
        <v>340</v>
      </c>
      <c r="L27" s="26">
        <v>9</v>
      </c>
    </row>
    <row r="28" spans="1:12" ht="15.2" customHeight="1">
      <c r="A28" s="6"/>
      <c r="B28" s="16"/>
      <c r="C28" s="20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.2" customHeight="1">
      <c r="A29" s="6"/>
      <c r="B29" s="16"/>
      <c r="C29" s="20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.2" customHeight="1">
      <c r="A30" s="6"/>
      <c r="B30" s="16"/>
      <c r="C30" s="20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6.65" customHeight="1">
      <c r="A31" s="6"/>
      <c r="B31" s="16" t="s">
        <v>25</v>
      </c>
      <c r="C31" s="20">
        <f>SUM(D31:L31)</f>
        <v>4221</v>
      </c>
      <c r="D31" s="26">
        <v>21</v>
      </c>
      <c r="E31" s="26">
        <v>461</v>
      </c>
      <c r="F31" s="26">
        <v>1119</v>
      </c>
      <c r="G31" s="26">
        <v>219</v>
      </c>
      <c r="H31" s="26">
        <v>595</v>
      </c>
      <c r="I31" s="26">
        <v>42</v>
      </c>
      <c r="J31" s="26">
        <v>515</v>
      </c>
      <c r="K31" s="26">
        <v>1050</v>
      </c>
      <c r="L31" s="26">
        <v>199</v>
      </c>
    </row>
    <row r="32" spans="1:12" ht="15.2" customHeight="1">
      <c r="A32" s="6"/>
      <c r="B32" s="16"/>
      <c r="C32" s="20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5.2" customHeight="1">
      <c r="A33" s="6"/>
      <c r="B33" s="16"/>
      <c r="C33" s="20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2" customHeight="1">
      <c r="A34" s="7"/>
      <c r="B34" s="17"/>
      <c r="C34" s="20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20.25" customHeight="1">
      <c r="A35" s="5" t="s">
        <v>9</v>
      </c>
      <c r="B35" s="15" t="s">
        <v>26</v>
      </c>
      <c r="C35" s="21">
        <f>IF(C7&lt;&gt;0,C13/C7,"--")</f>
        <v>1.90627843494086</v>
      </c>
      <c r="D35" s="28">
        <f>IF(D7&lt;&gt;0,D13/D7,"--")</f>
        <v>0.535714285714286</v>
      </c>
      <c r="E35" s="28">
        <f>IF(E7&lt;&gt;0,E13/E7,"--")</f>
        <v>1.46753246753247</v>
      </c>
      <c r="F35" s="28">
        <f>IF(F7&lt;&gt;0,F13/F7,"--")</f>
        <v>3.26974951830443</v>
      </c>
      <c r="G35" s="28">
        <f>IF(G7&lt;&gt;0,G13/G7,"--")</f>
        <v>0.75254730713246</v>
      </c>
      <c r="H35" s="28">
        <f>IF(H7&lt;&gt;0,H13/H7,"--")</f>
        <v>2.50684931506849</v>
      </c>
      <c r="I35" s="28">
        <f>IF(I7&lt;&gt;0,I13/I7,"--")</f>
        <v>0.666666666666667</v>
      </c>
      <c r="J35" s="28">
        <f>IF(J7&lt;&gt;0,J13/J7,"--")</f>
        <v>5.12582781456954</v>
      </c>
      <c r="K35" s="28">
        <f>IF(K7&lt;&gt;0,K13/K7,"--")</f>
        <v>2.96078431372549</v>
      </c>
      <c r="L35" s="28">
        <f>IF(L7&lt;&gt;0,L13/L7,"--")</f>
        <v>0.435</v>
      </c>
    </row>
    <row r="36" spans="1:12" ht="20.25" customHeight="1">
      <c r="A36" s="7"/>
      <c r="B36" s="17" t="s">
        <v>27</v>
      </c>
      <c r="C36" s="21">
        <f>IF(C10&lt;&gt;0,C17/C10,"--")</f>
        <v>1.23951507208388</v>
      </c>
      <c r="D36" s="28">
        <f>IF(D10&lt;&gt;0,D17/D10,"--")</f>
        <v>0.305418719211823</v>
      </c>
      <c r="E36" s="28">
        <f>IF(E10&lt;&gt;0,E17/E10,"--")</f>
        <v>0.715121136173768</v>
      </c>
      <c r="F36" s="28">
        <f>IF(F10&lt;&gt;0,F17/F10,"--")</f>
        <v>2.22736696613683</v>
      </c>
      <c r="G36" s="28">
        <f>IF(G10&lt;&gt;0,G17/G10,"--")</f>
        <v>0.427602905569007</v>
      </c>
      <c r="H36" s="28">
        <f>IF(H10&lt;&gt;0,H17/H10,"--")</f>
        <v>1.65208747514911</v>
      </c>
      <c r="I36" s="28">
        <f>IF(I10&lt;&gt;0,I17/I10,"--")</f>
        <v>1.3265306122449</v>
      </c>
      <c r="J36" s="28">
        <f>IF(J10&lt;&gt;0,J17/J10,"--")</f>
        <v>2.82894736842105</v>
      </c>
      <c r="K36" s="28">
        <f>IF(K10&lt;&gt;0,K17/K10,"--")</f>
        <v>2.22906793048973</v>
      </c>
      <c r="L36" s="28">
        <f>IF(L10&lt;&gt;0,L17/L10,"--")</f>
        <v>0.331288343558282</v>
      </c>
    </row>
    <row r="37" spans="1:12" ht="20.25" customHeight="1">
      <c r="A37" s="5" t="s">
        <v>10</v>
      </c>
      <c r="B37" s="15" t="s">
        <v>28</v>
      </c>
      <c r="C37" s="22">
        <f>IF(AND(C21=0,C7&lt;&gt;0),"-",IF(C7&lt;&gt;0,C21/C7,"--"))</f>
        <v>0.0897785865938732</v>
      </c>
      <c r="D37" s="29">
        <f>IF(AND(D21=0,D7&lt;&gt;0),"-",IF(D7&lt;&gt;0,D21/D7,"--"))</f>
        <v>0.0357142857142857</v>
      </c>
      <c r="E37" s="29">
        <f>IF(AND(E21=0,E7&lt;&gt;0),"-",IF(E7&lt;&gt;0,E21/E7,"--"))</f>
        <v>0.0805194805194805</v>
      </c>
      <c r="F37" s="29">
        <f>IF(AND(F21=0,F7&lt;&gt;0),"-",IF(F7&lt;&gt;0,F21/F7,"--"))</f>
        <v>0.0809248554913295</v>
      </c>
      <c r="G37" s="29">
        <f>IF(AND(G21=0,G7&lt;&gt;0),"-",IF(G7&lt;&gt;0,G21/G7,"--"))</f>
        <v>0.0567685589519651</v>
      </c>
      <c r="H37" s="29">
        <f>IF(AND(H21=0,H7&lt;&gt;0),"-",IF(H7&lt;&gt;0,H21/H7,"--"))</f>
        <v>0.117808219178082</v>
      </c>
      <c r="I37" s="29">
        <f>IF(AND(I21=0,I7&lt;&gt;0),"-",IF(I7&lt;&gt;0,I21/I7,"--"))</f>
        <v>0.166666666666667</v>
      </c>
      <c r="J37" s="29">
        <f>IF(AND(J21=0,J7&lt;&gt;0),"-",IF(J7&lt;&gt;0,J21/J7,"--"))</f>
        <v>0.0728476821192053</v>
      </c>
      <c r="K37" s="29">
        <f>IF(AND(K21=0,K7&lt;&gt;0),"-",IF(K7&lt;&gt;0,K21/K7,"--"))</f>
        <v>0.125490196078431</v>
      </c>
      <c r="L37" s="29">
        <f>IF(AND(L21=0,L7&lt;&gt;0),"-",IF(L7&lt;&gt;0,L21/L7,"--"))</f>
        <v>0.1</v>
      </c>
    </row>
    <row r="38" spans="1:12" ht="20.25" customHeight="1">
      <c r="A38" s="7"/>
      <c r="B38" s="17" t="s">
        <v>29</v>
      </c>
      <c r="C38" s="22">
        <f>IF(AND(C24=0,C10&lt;&gt;0),"-",IF(C10&lt;&gt;0,C24/C10,"--"))</f>
        <v>0.229794670161643</v>
      </c>
      <c r="D38" s="29">
        <f>IF(AND(D24=0,D10&lt;&gt;0),"-",IF(D10&lt;&gt;0,D24/D10,"--"))</f>
        <v>0.142857142857143</v>
      </c>
      <c r="E38" s="29">
        <f>IF(AND(E24=0,E10&lt;&gt;0),"-",IF(E10&lt;&gt;0,E24/E10,"--"))</f>
        <v>0.219715956558062</v>
      </c>
      <c r="F38" s="29">
        <f>IF(AND(F24=0,F10&lt;&gt;0),"-",IF(F10&lt;&gt;0,F24/F10,"--"))</f>
        <v>0.21907394609537</v>
      </c>
      <c r="G38" s="29">
        <f>IF(AND(G24=0,G10&lt;&gt;0),"-",IF(G10&lt;&gt;0,G24/G10,"--"))</f>
        <v>0.220823244552058</v>
      </c>
      <c r="H38" s="29">
        <f>IF(AND(H24=0,H10&lt;&gt;0),"-",IF(H10&lt;&gt;0,H24/H10,"--"))</f>
        <v>0.228628230616302</v>
      </c>
      <c r="I38" s="29">
        <f>IF(AND(I24=0,I10&lt;&gt;0),"-",IF(I10&lt;&gt;0,I24/I10,"--"))</f>
        <v>0.306122448979592</v>
      </c>
      <c r="J38" s="29">
        <f>IF(AND(J24=0,J10&lt;&gt;0),"-",IF(J10&lt;&gt;0,J24/J10,"--"))</f>
        <v>0.225877192982456</v>
      </c>
      <c r="K38" s="29">
        <f>IF(AND(K24=0,K10&lt;&gt;0),"-",IF(K10&lt;&gt;0,K24/K10,"--"))</f>
        <v>0.233807266982622</v>
      </c>
      <c r="L38" s="29">
        <f>IF(AND(L24=0,L10&lt;&gt;0),"-",IF(L10&lt;&gt;0,L24/L10,"--"))</f>
        <v>0.269256987048398</v>
      </c>
    </row>
    <row r="39" spans="1:12" ht="20.25" customHeight="1">
      <c r="A39" s="5" t="s">
        <v>11</v>
      </c>
      <c r="B39" s="15" t="s">
        <v>30</v>
      </c>
      <c r="C39" s="22">
        <f>IF(AND(C27=0,C13&lt;&gt;0),"-",IF(C13&lt;&gt;0,C27/C13,"--"))</f>
        <v>0.178997613365155</v>
      </c>
      <c r="D39" s="29">
        <f>IF(AND(D27=0,D13&lt;&gt;0),"-",IF(D13&lt;&gt;0,D27/D13,"--"))</f>
        <v>0.0666666666666667</v>
      </c>
      <c r="E39" s="29">
        <f>IF(AND(E27=0,E13&lt;&gt;0),"-",IF(E13&lt;&gt;0,E27/E13,"--"))</f>
        <v>0.545132743362832</v>
      </c>
      <c r="F39" s="29">
        <f>IF(AND(F27=0,F13&lt;&gt;0),"-",IF(F13&lt;&gt;0,F27/F13,"--"))</f>
        <v>0.0901591043017089</v>
      </c>
      <c r="G39" s="29">
        <f>IF(AND(G27=0,G13&lt;&gt;0),"-",IF(G13&lt;&gt;0,G27/G13,"--"))</f>
        <v>0.108317214700193</v>
      </c>
      <c r="H39" s="29">
        <f>IF(AND(H27=0,H13&lt;&gt;0),"-",IF(H13&lt;&gt;0,H27/H13,"--"))</f>
        <v>0.0972677595628415</v>
      </c>
      <c r="I39" s="29" t="str">
        <f>IF(AND(I27=0,I13&lt;&gt;0),"-",IF(I13&lt;&gt;0,I27/I13,"--"))</f>
        <v>-</v>
      </c>
      <c r="J39" s="29">
        <f>IF(AND(J27=0,J13&lt;&gt;0),"-",IF(J13&lt;&gt;0,J27/J13,"--"))</f>
        <v>0.217054263565891</v>
      </c>
      <c r="K39" s="29">
        <f>IF(AND(K27=0,K13&lt;&gt;0),"-",IF(K13&lt;&gt;0,K27/K13,"--"))</f>
        <v>0.225165562913907</v>
      </c>
      <c r="L39" s="29">
        <f>IF(AND(L27=0,L13&lt;&gt;0),"-",IF(L13&lt;&gt;0,L27/L13,"--"))</f>
        <v>0.0344827586206897</v>
      </c>
    </row>
    <row r="40" spans="1:12" ht="20.25" customHeight="1">
      <c r="A40" s="7"/>
      <c r="B40" s="17" t="s">
        <v>31</v>
      </c>
      <c r="C40" s="23">
        <f>IF(AND(C31=0,C17&lt;&gt;0),"-",IF(C17&lt;&gt;0,C31/C17,"--"))</f>
        <v>0.371927042030135</v>
      </c>
      <c r="D40" s="30">
        <f>IF(AND(D31=0,D17&lt;&gt;0),"-",IF(D17&lt;&gt;0,D31/D17,"--"))</f>
        <v>0.338709677419355</v>
      </c>
      <c r="E40" s="30">
        <f>IF(AND(E31=0,E17&lt;&gt;0),"-",IF(E17&lt;&gt;0,E31/E17,"--"))</f>
        <v>0.538551401869159</v>
      </c>
      <c r="F40" s="30">
        <f>IF(AND(F31=0,F17&lt;&gt;0),"-",IF(F17&lt;&gt;0,F31/F17,"--"))</f>
        <v>0.347192057089668</v>
      </c>
      <c r="G40" s="30">
        <f>IF(AND(G31=0,G17&lt;&gt;0),"-",IF(G17&lt;&gt;0,G31/G17,"--"))</f>
        <v>0.2480181200453</v>
      </c>
      <c r="H40" s="30">
        <f>IF(AND(H31=0,H17&lt;&gt;0),"-",IF(H17&lt;&gt;0,H31/H17,"--"))</f>
        <v>0.358002406738869</v>
      </c>
      <c r="I40" s="30">
        <f>IF(AND(I31=0,I17&lt;&gt;0),"-",IF(I17&lt;&gt;0,I31/I17,"--"))</f>
        <v>0.646153846153846</v>
      </c>
      <c r="J40" s="30">
        <f>IF(AND(J31=0,J17&lt;&gt;0),"-",IF(J17&lt;&gt;0,J31/J17,"--"))</f>
        <v>0.39922480620155</v>
      </c>
      <c r="K40" s="30">
        <f>IF(AND(K31=0,K17&lt;&gt;0),"-",IF(K17&lt;&gt;0,K31/K17,"--"))</f>
        <v>0.372076541459958</v>
      </c>
      <c r="L40" s="30">
        <f>IF(AND(L31=0,L17&lt;&gt;0),"-",IF(L17&lt;&gt;0,L31/L17,"--"))</f>
        <v>0.409465020576132</v>
      </c>
    </row>
    <row r="41" spans="1:12" ht="16.65" customHeight="1">
      <c r="A41" s="9"/>
      <c r="B41" s="9"/>
      <c r="C41" s="9"/>
      <c r="D41" s="9"/>
      <c r="E41" s="32"/>
      <c r="F41" s="9"/>
      <c r="G41" s="9"/>
      <c r="H41" s="9"/>
      <c r="I41" s="9"/>
      <c r="J41" s="9"/>
      <c r="K41" s="32"/>
      <c r="L41" s="9"/>
    </row>
    <row r="42" spans="1:12" ht="52.3" customHeight="1">
      <c r="A42" s="10" t="s">
        <v>12</v>
      </c>
      <c r="B42" s="10"/>
      <c r="C42" s="10" t="s">
        <v>33</v>
      </c>
      <c r="D42" s="31"/>
      <c r="E42" s="31"/>
      <c r="F42" s="34" t="s">
        <v>37</v>
      </c>
      <c r="G42" s="31"/>
      <c r="H42" s="10"/>
      <c r="I42" s="10" t="s">
        <v>41</v>
      </c>
      <c r="J42" s="10"/>
      <c r="K42" s="36" t="s">
        <v>46</v>
      </c>
      <c r="L42" s="36"/>
    </row>
    <row r="43" spans="1:12" ht="16.65" customHeight="1">
      <c r="A43" s="11" t="s">
        <v>13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6.65" customHeight="1">
      <c r="A44" s="11" t="s">
        <v>14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</sheetData>
  <mergeCells count="17">
    <mergeCell ref="A4:K4"/>
    <mergeCell ref="A3:L3"/>
    <mergeCell ref="F2:J2"/>
    <mergeCell ref="K42:L42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3:L43"/>
    <mergeCell ref="A44:L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