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<sst xmlns="http://schemas.openxmlformats.org/spreadsheetml/2006/main" count="83" uniqueCount="73">
  <si>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</si>
  <si>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</si>
  <si>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臺中市東勢區公所一般公文統計表</t>
  </si>
  <si>
    <t>中華民國111年4月</t>
  </si>
  <si>
    <t>項目</t>
  </si>
  <si>
    <t>數量</t>
  </si>
  <si>
    <t>單位</t>
  </si>
  <si>
    <t>合計</t>
  </si>
  <si>
    <t>農業及建設課</t>
  </si>
  <si>
    <t>民政課</t>
  </si>
  <si>
    <t>社會課</t>
  </si>
  <si>
    <t>人文課</t>
  </si>
  <si>
    <t>公用課</t>
  </si>
  <si>
    <t>秘書室</t>
  </si>
  <si>
    <t>人事室</t>
  </si>
  <si>
    <t>會計室</t>
  </si>
  <si>
    <t>政風室</t>
  </si>
  <si>
    <t>填表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</si>
  <si>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</si>
  <si>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</si>
  <si>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</si>
  <si>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</si>
  <si>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</si>
  <si>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</si>
  <si>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</si>
  <si>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</si>
  <si>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</si>
  <si>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</si>
  <si>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</si>
  <si>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</si>
  <si>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</si>
  <si>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</si>
  <si>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</si>
  <si>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</si>
  <si>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</si>
  <si>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</si>
  <si>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</si>
  <si>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</si>
  <si>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</si>
  <si>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</si>
  <si>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</si>
  <si>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</si>
  <si>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</si>
  <si>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</si>
  <si>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</si>
  <si>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</si>
  <si>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</si>
  <si>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</si>
  <si>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</si>
  <si>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</si>
  <si>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</si>
  <si>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</si>
  <si>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</si>
  <si>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</si>
  <si>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</si>
  <si>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</si>
  <si>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</si>
  <si>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</si>
  <si>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</si>
  <si>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</si>
  <si>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臺中市東勢區公所</t>
  </si>
  <si>
    <t>30280-07-02-3</t>
  </si>
  <si>
    <t>發文平均使用日數</t>
  </si>
  <si>
    <t>﹝11﹞</t>
  </si>
  <si>
    <t>中華民國111 年 05 月 02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</si>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</sst>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6" formatCode="_(* #,##0.00_);_(* \(#,##0.00\);_(* &quot;-&quot;??_);_(@_)"/>
    <numFmt numFmtId="197" formatCode="#,##0_ "/>
    <numFmt numFmtId="198" formatCode="_-* #,##0_-;\-* #,##0_-;_-* &quot;-&quot;_-;_-@_-"/>
    <numFmt numFmtId="199" formatCode="0.00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center" vertical="center" wrapText="1"/>
    </xf>
    <xf numFmtId="196" fontId="5" fillId="0" borderId="3" xfId="0" applyNumberFormat="1" applyFont="1" applyBorder="1" applyAlignment="1">
      <alignment horizontal="center" vertical="center" wrapText="1"/>
    </xf>
    <xf numFmtId="196" fontId="6" fillId="0" borderId="4" xfId="0" applyNumberFormat="1" applyFont="1" applyBorder="1" applyAlignment="1">
      <alignment horizontal="right" vertical="center" wrapText="1"/>
    </xf>
    <xf numFmtId="196" fontId="6" fillId="0" borderId="5" xfId="0" applyNumberFormat="1" applyFont="1" applyBorder="1" applyAlignment="1">
      <alignment horizontal="right" vertical="center" wrapText="1"/>
    </xf>
    <xf numFmtId="196" fontId="6" fillId="0" borderId="5" xfId="0" applyNumberFormat="1" applyFont="1" applyBorder="1" applyAlignment="1">
      <alignment horizontal="center" vertical="center" wrapText="1"/>
    </xf>
    <xf numFmtId="196" fontId="6" fillId="0" borderId="6" xfId="0" applyNumberFormat="1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196" fontId="3" fillId="0" borderId="1" xfId="0" applyNumberFormat="1" applyFont="1" applyBorder="1" applyAlignment="1">
      <alignment horizontal="left" vertical="center"/>
    </xf>
    <xf numFmtId="196" fontId="2" fillId="0" borderId="7" xfId="0" applyNumberFormat="1" applyFont="1" applyBorder="1" applyAlignment="1">
      <alignment horizontal="left" vertical="center"/>
    </xf>
    <xf numFmtId="196" fontId="3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7" fillId="0" borderId="0" xfId="0" applyNumberFormat="1" applyFont="1"/>
    <xf numFmtId="196" fontId="7" fillId="0" borderId="8" xfId="0" applyNumberFormat="1" applyFont="1" applyBorder="1"/>
    <xf numFmtId="196" fontId="3" fillId="0" borderId="9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right"/>
    </xf>
    <xf numFmtId="196" fontId="10" fillId="0" borderId="1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left" vertical="center"/>
    </xf>
    <xf numFmtId="196" fontId="3" fillId="0" borderId="3" xfId="0" applyNumberFormat="1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196" fontId="3" fillId="0" borderId="3" xfId="0" applyNumberFormat="1" applyFont="1" applyBorder="1" applyAlignment="1">
      <alignment horizontal="right" vertical="center"/>
    </xf>
    <xf numFmtId="196" fontId="10" fillId="0" borderId="1" xfId="0" applyNumberFormat="1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198" fontId="9" fillId="0" borderId="1" xfId="0" applyNumberFormat="1" applyFont="1" applyBorder="1" applyAlignment="1">
      <alignment horizontal="right"/>
    </xf>
    <xf numFmtId="196" fontId="11" fillId="0" borderId="1" xfId="0" applyNumberFormat="1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center" vertical="center"/>
    </xf>
    <xf numFmtId="196" fontId="12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6" fontId="3" fillId="0" borderId="5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 wrapText="1"/>
    </xf>
    <xf numFmtId="196" fontId="8" fillId="0" borderId="1" xfId="0" applyNumberFormat="1" applyFont="1" applyBorder="1" applyAlignment="1">
      <alignment horizontal="center" vertical="center"/>
    </xf>
    <xf numFmtId="196" fontId="7" fillId="0" borderId="2" xfId="0" applyNumberFormat="1" applyFont="1" applyBorder="1"/>
    <xf numFmtId="196" fontId="3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13" fillId="0" borderId="1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right"/>
    </xf>
    <xf numFmtId="196" fontId="10" fillId="0" borderId="1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4" sqref="A4:T4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50" ht="14.85" customHeight="1">
      <c r="A1" s="1" t="s">
        <v>0</v>
      </c>
      <c r="B1" s="15"/>
      <c r="C1" s="14"/>
      <c r="D1" s="12"/>
      <c r="E1" s="12"/>
      <c r="F1" s="12"/>
      <c r="G1" s="12"/>
      <c r="H1" s="12"/>
      <c r="I1" s="12"/>
      <c r="J1" s="12"/>
      <c r="K1" s="31"/>
      <c r="L1" s="31"/>
      <c r="M1" s="12"/>
      <c r="N1" s="34"/>
      <c r="O1" s="1" t="s">
        <v>57</v>
      </c>
      <c r="P1" s="17" t="s">
        <v>60</v>
      </c>
      <c r="Q1" s="17"/>
      <c r="R1" s="17"/>
      <c r="S1" s="17"/>
      <c r="T1" s="17"/>
      <c r="U1" s="1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20" customHeight="1">
      <c r="A2" s="1" t="s">
        <v>1</v>
      </c>
      <c r="B2" s="16" t="s">
        <v>20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58</v>
      </c>
      <c r="P2" s="38" t="s">
        <v>61</v>
      </c>
      <c r="Q2" s="38"/>
      <c r="R2" s="38"/>
      <c r="S2" s="38"/>
      <c r="T2" s="38"/>
      <c r="U2" s="1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6.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7"/>
      <c r="S3" s="37"/>
      <c r="T3" s="37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25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0" customHeight="1">
      <c r="A6" s="5" t="s">
        <v>4</v>
      </c>
      <c r="B6" s="17" t="s">
        <v>21</v>
      </c>
      <c r="C6" s="17"/>
      <c r="D6" s="17"/>
      <c r="E6" s="17"/>
      <c r="F6" s="17" t="s">
        <v>33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65</v>
      </c>
      <c r="R6" s="17"/>
      <c r="S6" s="17"/>
      <c r="T6" s="17"/>
      <c r="U6" s="15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18.8" customHeight="1">
      <c r="A7" s="6"/>
      <c r="B7" s="18" t="s">
        <v>22</v>
      </c>
      <c r="C7" s="18" t="s">
        <v>26</v>
      </c>
      <c r="D7" s="18" t="s">
        <v>28</v>
      </c>
      <c r="E7" s="18" t="s">
        <v>7</v>
      </c>
      <c r="F7" s="18" t="s">
        <v>34</v>
      </c>
      <c r="G7" s="18"/>
      <c r="H7" s="18"/>
      <c r="I7" s="18"/>
      <c r="J7" s="18"/>
      <c r="K7" s="18"/>
      <c r="L7" s="18" t="s">
        <v>48</v>
      </c>
      <c r="M7" s="18" t="s">
        <v>52</v>
      </c>
      <c r="N7" s="18" t="s">
        <v>54</v>
      </c>
      <c r="O7" s="18"/>
      <c r="P7" s="18" t="s">
        <v>62</v>
      </c>
      <c r="Q7" s="18" t="s">
        <v>65</v>
      </c>
      <c r="R7" s="18"/>
      <c r="S7" s="18" t="s">
        <v>69</v>
      </c>
      <c r="T7" s="41" t="s">
        <v>71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16.4" customHeight="1">
      <c r="A8" s="7" t="s">
        <v>5</v>
      </c>
      <c r="B8" s="18"/>
      <c r="C8" s="18"/>
      <c r="D8" s="18"/>
      <c r="E8" s="19" t="s">
        <v>31</v>
      </c>
      <c r="F8" s="18" t="s">
        <v>35</v>
      </c>
      <c r="G8" s="18"/>
      <c r="H8" s="32" t="s">
        <v>42</v>
      </c>
      <c r="I8" s="32"/>
      <c r="J8" s="33" t="s">
        <v>45</v>
      </c>
      <c r="K8" s="33"/>
      <c r="L8" s="19" t="s">
        <v>49</v>
      </c>
      <c r="M8" s="18"/>
      <c r="N8" s="19" t="s">
        <v>55</v>
      </c>
      <c r="O8" s="19"/>
      <c r="P8" s="18"/>
      <c r="Q8" s="19" t="s">
        <v>66</v>
      </c>
      <c r="R8" s="19"/>
      <c r="S8" s="18"/>
      <c r="T8" s="4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19.4" customHeight="1">
      <c r="A9" s="6"/>
      <c r="B9" s="18"/>
      <c r="C9" s="18"/>
      <c r="D9" s="18"/>
      <c r="E9" s="19"/>
      <c r="F9" s="18" t="s">
        <v>36</v>
      </c>
      <c r="G9" s="18" t="s">
        <v>38</v>
      </c>
      <c r="H9" s="18" t="s">
        <v>36</v>
      </c>
      <c r="I9" s="18" t="s">
        <v>38</v>
      </c>
      <c r="J9" s="18" t="s">
        <v>36</v>
      </c>
      <c r="K9" s="18" t="s">
        <v>38</v>
      </c>
      <c r="L9" s="19"/>
      <c r="M9" s="18"/>
      <c r="N9" s="18" t="s">
        <v>36</v>
      </c>
      <c r="O9" s="33" t="s">
        <v>38</v>
      </c>
      <c r="P9" s="18"/>
      <c r="Q9" s="18" t="s">
        <v>36</v>
      </c>
      <c r="R9" s="33" t="s">
        <v>38</v>
      </c>
      <c r="S9" s="18"/>
      <c r="T9" s="4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8.4" customHeight="1">
      <c r="A10" s="8" t="s">
        <v>6</v>
      </c>
      <c r="B10" s="19" t="s">
        <v>23</v>
      </c>
      <c r="C10" s="19" t="s">
        <v>27</v>
      </c>
      <c r="D10" s="19" t="s">
        <v>29</v>
      </c>
      <c r="E10" s="19" t="s">
        <v>32</v>
      </c>
      <c r="F10" s="19" t="s">
        <v>37</v>
      </c>
      <c r="G10" s="29" t="s">
        <v>39</v>
      </c>
      <c r="H10" s="19" t="s">
        <v>43</v>
      </c>
      <c r="I10" s="29" t="s">
        <v>44</v>
      </c>
      <c r="J10" s="19" t="s">
        <v>46</v>
      </c>
      <c r="K10" s="29" t="s">
        <v>47</v>
      </c>
      <c r="L10" s="19" t="s">
        <v>50</v>
      </c>
      <c r="M10" s="19" t="s">
        <v>53</v>
      </c>
      <c r="N10" s="19" t="s">
        <v>56</v>
      </c>
      <c r="O10" s="36" t="s">
        <v>59</v>
      </c>
      <c r="P10" s="19" t="s">
        <v>63</v>
      </c>
      <c r="Q10" s="19" t="s">
        <v>67</v>
      </c>
      <c r="R10" s="40" t="s">
        <v>68</v>
      </c>
      <c r="S10" s="19" t="s">
        <v>70</v>
      </c>
      <c r="T10" s="42" t="s">
        <v>72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15.95" customHeight="1">
      <c r="A11" s="9" t="s">
        <v>7</v>
      </c>
      <c r="B11" s="20">
        <f>B12+B13+B14+B15+B16+B17+B18+B19+B20</f>
        <v>1274</v>
      </c>
      <c r="C11" s="20">
        <f>C12+C13+C14+C15+C16+C17+C18+C19+C20</f>
        <v>257</v>
      </c>
      <c r="D11" s="20">
        <f>D12+D13+D14+D15+D16+D17+D18+D19+D20</f>
        <v>300</v>
      </c>
      <c r="E11" s="20">
        <f>B11+C11+D11</f>
        <v>1831</v>
      </c>
      <c r="F11" s="20">
        <f>F12+F13+F14+F15+F16+F17+F18+F19+F20</f>
        <v>564</v>
      </c>
      <c r="G11" s="30">
        <f>IF(L11=0,"0.00",F11/L11*100)</f>
        <v>100</v>
      </c>
      <c r="H11" s="28">
        <f>H12+H13+H14+H15+H16+H17+H18+H19+H20</f>
        <v>0</v>
      </c>
      <c r="I11" s="28">
        <f>I12+I13+I14+I15+I16+I17+I18+I19+I20</f>
        <v>0</v>
      </c>
      <c r="J11" s="28">
        <f>J12+J13+J14+J15+J16+J17+J18+J19+J20</f>
        <v>0</v>
      </c>
      <c r="K11" s="28">
        <f>K12+K13+K14+K15+K16+K17+K18+K19+K20</f>
        <v>0</v>
      </c>
      <c r="L11" s="20">
        <f>F11+H11+J11</f>
        <v>564</v>
      </c>
      <c r="M11" s="20">
        <f>M12+M13+M14+M15+M16+M17+M18+M19+M20</f>
        <v>1072</v>
      </c>
      <c r="N11" s="20">
        <f>L11+M11</f>
        <v>1636</v>
      </c>
      <c r="O11" s="30">
        <f>IF(E11=0,"0.00",N11/E11*100)</f>
        <v>89.3500819224468</v>
      </c>
      <c r="P11" s="30">
        <v>1.67</v>
      </c>
      <c r="Q11" s="20">
        <f>E11-N11</f>
        <v>195</v>
      </c>
      <c r="R11" s="30">
        <f>IF(E11=0,"0.00",Q11/E11*100)</f>
        <v>10.6499180775533</v>
      </c>
      <c r="S11" s="20">
        <f>Q11-T11</f>
        <v>195</v>
      </c>
      <c r="T11" s="43">
        <f>T12+T13+T14+T15+T16+T17+T18+T19+T20</f>
        <v>0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15.95" customHeight="1">
      <c r="A12" s="10" t="s">
        <v>8</v>
      </c>
      <c r="B12" s="20">
        <v>385</v>
      </c>
      <c r="C12" s="20">
        <v>75</v>
      </c>
      <c r="D12" s="20">
        <v>71</v>
      </c>
      <c r="E12" s="20">
        <f>B12+C12+D12</f>
        <v>531</v>
      </c>
      <c r="F12" s="20">
        <v>154</v>
      </c>
      <c r="G12" s="30">
        <f>IF(L12=0,0,F12/L12*100)</f>
        <v>100</v>
      </c>
      <c r="H12" s="28">
        <f>H13+H14+H15+H16+H17+H18+H19+H20+H21</f>
        <v>0</v>
      </c>
      <c r="I12" s="28">
        <f>I13+I14+I15+I16+I17+I18+I19+I20+I21</f>
        <v>0</v>
      </c>
      <c r="J12" s="28">
        <f>J13+J14+J15+J16+J17+J18+J19+J20+J21</f>
        <v>0</v>
      </c>
      <c r="K12" s="28">
        <f>K13+K14+K15+K16+K17+K18+K19+K20+K21</f>
        <v>0</v>
      </c>
      <c r="L12" s="20">
        <f>F12+H12+J12</f>
        <v>154</v>
      </c>
      <c r="M12" s="20">
        <v>338</v>
      </c>
      <c r="N12" s="20">
        <f>L12+M12</f>
        <v>492</v>
      </c>
      <c r="O12" s="30">
        <f>IF(E12=0,0,N12/E12*100)</f>
        <v>92.6553672316384</v>
      </c>
      <c r="P12" s="20">
        <v>1.92</v>
      </c>
      <c r="Q12" s="20">
        <f>E12-N12</f>
        <v>39</v>
      </c>
      <c r="R12" s="30">
        <f>IF(E12=0,0,Q12/E12*100)</f>
        <v>7.34463276836158</v>
      </c>
      <c r="S12" s="20">
        <f>Q12-T12</f>
        <v>39</v>
      </c>
      <c r="T12" s="43">
        <f>T13+T14+T15+T16+T17+T18+T19+T20+T21</f>
        <v>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15.95" customHeight="1">
      <c r="A13" s="10" t="s">
        <v>9</v>
      </c>
      <c r="B13" s="20">
        <v>217</v>
      </c>
      <c r="C13" s="20">
        <v>60</v>
      </c>
      <c r="D13" s="20">
        <v>65</v>
      </c>
      <c r="E13" s="20">
        <f>B13+C13+D13</f>
        <v>342</v>
      </c>
      <c r="F13" s="20">
        <v>126</v>
      </c>
      <c r="G13" s="30">
        <f>IF(L13=0,0,F13/L13*100)</f>
        <v>100</v>
      </c>
      <c r="H13" s="28">
        <f>H14+H15+H16+H17+H18+H19+H20+H21+H22</f>
        <v>0</v>
      </c>
      <c r="I13" s="28">
        <f>I14+I15+I16+I17+I18+I19+I20+I21+I22</f>
        <v>0</v>
      </c>
      <c r="J13" s="28">
        <f>J14+J15+J16+J17+J18+J19+J20+J21+J22</f>
        <v>0</v>
      </c>
      <c r="K13" s="28">
        <f>K14+K15+K16+K17+K18+K19+K20+K21+K22</f>
        <v>0</v>
      </c>
      <c r="L13" s="20">
        <f>F13+H13+J13</f>
        <v>126</v>
      </c>
      <c r="M13" s="20">
        <v>169</v>
      </c>
      <c r="N13" s="20">
        <f>L13+M13</f>
        <v>295</v>
      </c>
      <c r="O13" s="30">
        <f>IF(E13=0,0,N13/E13*100)</f>
        <v>86.2573099415205</v>
      </c>
      <c r="P13" s="20">
        <v>1.34</v>
      </c>
      <c r="Q13" s="20">
        <f>E13-N13</f>
        <v>47</v>
      </c>
      <c r="R13" s="30">
        <f>IF(E13=0,0,Q13/E13*100)</f>
        <v>13.7426900584795</v>
      </c>
      <c r="S13" s="20">
        <f>Q13-T13</f>
        <v>47</v>
      </c>
      <c r="T13" s="43">
        <f>T14+T15+T16+T17+T18+T19+T20+T21+T22</f>
        <v>0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15.95" customHeight="1">
      <c r="A14" s="10" t="s">
        <v>10</v>
      </c>
      <c r="B14" s="20">
        <v>182</v>
      </c>
      <c r="C14" s="20">
        <v>28</v>
      </c>
      <c r="D14" s="20">
        <v>56</v>
      </c>
      <c r="E14" s="20">
        <f>B14+C14+D14</f>
        <v>266</v>
      </c>
      <c r="F14" s="20">
        <v>93</v>
      </c>
      <c r="G14" s="30">
        <f>IF(L14=0,0,F14/L14*100)</f>
        <v>100</v>
      </c>
      <c r="H14" s="28">
        <f>H15+H16+H17+H18+H19+H20+H21+H22+H23</f>
        <v>0</v>
      </c>
      <c r="I14" s="28">
        <f>I15+I16+I17+I18+I19+I20+I21+I22+I23</f>
        <v>0</v>
      </c>
      <c r="J14" s="28">
        <f>J15+J16+J17+J18+J19+J20+J21+J22+J23</f>
        <v>0</v>
      </c>
      <c r="K14" s="28">
        <f>K15+K16+K17+K18+K19+K20+K21+K22+K23</f>
        <v>0</v>
      </c>
      <c r="L14" s="20">
        <f>F14+H14+J14</f>
        <v>93</v>
      </c>
      <c r="M14" s="20">
        <v>152</v>
      </c>
      <c r="N14" s="20">
        <f>L14+M14</f>
        <v>245</v>
      </c>
      <c r="O14" s="30">
        <f>IF(E14=0,0,N14/E14*100)</f>
        <v>92.1052631578947</v>
      </c>
      <c r="P14" s="20">
        <v>1.61</v>
      </c>
      <c r="Q14" s="20">
        <f>E14-N14</f>
        <v>21</v>
      </c>
      <c r="R14" s="30">
        <f>IF(E14=0,0,Q14/E14*100)</f>
        <v>7.89473684210526</v>
      </c>
      <c r="S14" s="20">
        <f>Q14-T14</f>
        <v>21</v>
      </c>
      <c r="T14" s="43">
        <f>T15+T16+T17+T18+T19+T20+T21+T22+T23</f>
        <v>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5.95" customHeight="1">
      <c r="A15" s="10" t="s">
        <v>11</v>
      </c>
      <c r="B15" s="20">
        <v>116</v>
      </c>
      <c r="C15" s="20">
        <v>21</v>
      </c>
      <c r="D15" s="20">
        <v>20</v>
      </c>
      <c r="E15" s="20">
        <f>B15+C15+D15</f>
        <v>157</v>
      </c>
      <c r="F15" s="20">
        <v>25</v>
      </c>
      <c r="G15" s="30">
        <f>IF(L15=0,0,F15/L15*100)</f>
        <v>100</v>
      </c>
      <c r="H15" s="28">
        <f>H16+H17+H18+H19+H20+H21+H22+H23+H24</f>
        <v>0</v>
      </c>
      <c r="I15" s="28">
        <f>I16+I17+I18+I19+I20+I21+I22+I23+I24</f>
        <v>0</v>
      </c>
      <c r="J15" s="28">
        <f>J16+J17+J18+J19+J20+J21+J22+J23+J24</f>
        <v>0</v>
      </c>
      <c r="K15" s="28">
        <f>K16+K17+K18+K19+K20+K21+K22+K23+K24</f>
        <v>0</v>
      </c>
      <c r="L15" s="20">
        <f>F15+H15+J15</f>
        <v>25</v>
      </c>
      <c r="M15" s="20">
        <v>104</v>
      </c>
      <c r="N15" s="20">
        <f>L15+M15</f>
        <v>129</v>
      </c>
      <c r="O15" s="30">
        <f>IF(E15=0,0,N15/E15*100)</f>
        <v>82.1656050955414</v>
      </c>
      <c r="P15" s="20">
        <v>2.22</v>
      </c>
      <c r="Q15" s="20">
        <f>E15-N15</f>
        <v>28</v>
      </c>
      <c r="R15" s="30">
        <f>IF(E15=0,0,Q15/E15*100)</f>
        <v>17.8343949044586</v>
      </c>
      <c r="S15" s="20">
        <f>Q15-T15</f>
        <v>28</v>
      </c>
      <c r="T15" s="43">
        <f>T16+T17+T18+T19+T20+T21+T22+T23+T24</f>
        <v>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5.95" customHeight="1">
      <c r="A16" s="10" t="s">
        <v>12</v>
      </c>
      <c r="B16" s="20">
        <v>130</v>
      </c>
      <c r="C16" s="20">
        <v>23</v>
      </c>
      <c r="D16" s="20">
        <v>31</v>
      </c>
      <c r="E16" s="20">
        <f>B16+C16+D16</f>
        <v>184</v>
      </c>
      <c r="F16" s="20">
        <v>89</v>
      </c>
      <c r="G16" s="30">
        <f>IF(L16=0,0,F16/L16*100)</f>
        <v>100</v>
      </c>
      <c r="H16" s="28">
        <f>H17+H18+H19+H20+H21+H22+H23+H24+H25</f>
        <v>0</v>
      </c>
      <c r="I16" s="28">
        <f>I17+I18+I19+I20+I21+I22+I23+I24+I25</f>
        <v>0</v>
      </c>
      <c r="J16" s="28">
        <f>J17+J18+J19+J20+J21+J22+J23+J24+J25</f>
        <v>0</v>
      </c>
      <c r="K16" s="28">
        <f>K17+K18+K19+K20+K21+K22+K23+K24+K25</f>
        <v>0</v>
      </c>
      <c r="L16" s="20">
        <f>F16+H16+J16</f>
        <v>89</v>
      </c>
      <c r="M16" s="20">
        <v>78</v>
      </c>
      <c r="N16" s="20">
        <f>L16+M16</f>
        <v>167</v>
      </c>
      <c r="O16" s="30">
        <f>IF(E16=0,0,N16/E16*100)</f>
        <v>90.7608695652174</v>
      </c>
      <c r="P16" s="20">
        <v>2.22</v>
      </c>
      <c r="Q16" s="20">
        <f>E16-N16</f>
        <v>17</v>
      </c>
      <c r="R16" s="30">
        <f>IF(E16=0,0,Q16/E16*100)</f>
        <v>9.23913043478261</v>
      </c>
      <c r="S16" s="20">
        <f>Q16-T16</f>
        <v>17</v>
      </c>
      <c r="T16" s="43">
        <f>T17+T18+T19+T20+T21+T22+T23+T24+T25</f>
        <v>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5.95" customHeight="1">
      <c r="A17" s="10" t="s">
        <v>13</v>
      </c>
      <c r="B17" s="20">
        <v>149</v>
      </c>
      <c r="C17" s="20">
        <v>20</v>
      </c>
      <c r="D17" s="20">
        <v>39</v>
      </c>
      <c r="E17" s="20">
        <f>B17+C17+D17</f>
        <v>208</v>
      </c>
      <c r="F17" s="20">
        <v>63</v>
      </c>
      <c r="G17" s="30">
        <f>IF(L17=0,0,F17/L17*100)</f>
        <v>100</v>
      </c>
      <c r="H17" s="28">
        <f>H18+H19+H20+H21+H22+H23+H24+H25+H26</f>
        <v>0</v>
      </c>
      <c r="I17" s="28">
        <f>I18+I19+I20+I21+I22+I23+I24+I25+I26</f>
        <v>0</v>
      </c>
      <c r="J17" s="28">
        <f>J18+J19+J20+J21+J22+J23+J24+J25+J26</f>
        <v>0</v>
      </c>
      <c r="K17" s="28">
        <f>K18+K19+K20+K21+K22+K23+K24+K25+K26</f>
        <v>0</v>
      </c>
      <c r="L17" s="20">
        <f>F17+H17+J17</f>
        <v>63</v>
      </c>
      <c r="M17" s="20">
        <v>129</v>
      </c>
      <c r="N17" s="20">
        <f>L17+M17</f>
        <v>192</v>
      </c>
      <c r="O17" s="30">
        <f>IF(E17=0,0,N17/E17*100)</f>
        <v>92.3076923076923</v>
      </c>
      <c r="P17" s="20">
        <v>0.98</v>
      </c>
      <c r="Q17" s="20">
        <f>E17-N17</f>
        <v>16</v>
      </c>
      <c r="R17" s="30">
        <f>IF(E17=0,0,Q17/E17*100)</f>
        <v>7.69230769230769</v>
      </c>
      <c r="S17" s="20">
        <f>Q17-T17</f>
        <v>16</v>
      </c>
      <c r="T17" s="43">
        <f>T18+T19+T20+T21+T22+T23+T24+T25+T26</f>
        <v>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15.95" customHeight="1">
      <c r="A18" s="10" t="s">
        <v>14</v>
      </c>
      <c r="B18" s="20">
        <v>52</v>
      </c>
      <c r="C18" s="20">
        <v>13</v>
      </c>
      <c r="D18" s="20">
        <v>12</v>
      </c>
      <c r="E18" s="20">
        <f>B18+C18+D18</f>
        <v>77</v>
      </c>
      <c r="F18" s="20">
        <v>11</v>
      </c>
      <c r="G18" s="30">
        <f>IF(L18=0,0,F18/L18*100)</f>
        <v>100</v>
      </c>
      <c r="H18" s="28">
        <f>H19+H20+H21+H22+H23+H24+H25+H26+H27</f>
        <v>0</v>
      </c>
      <c r="I18" s="28">
        <f>I19+I20+I21+I22+I23+I24+I25+I26+I27</f>
        <v>0</v>
      </c>
      <c r="J18" s="28">
        <f>J19+J20+J21+J22+J23+J24+J25+J26+J27</f>
        <v>0</v>
      </c>
      <c r="K18" s="28">
        <f>K19+K20+K21+K22+K23+K24+K25+K26+K27</f>
        <v>0</v>
      </c>
      <c r="L18" s="20">
        <f>F18+H18+J18</f>
        <v>11</v>
      </c>
      <c r="M18" s="20">
        <v>57</v>
      </c>
      <c r="N18" s="20">
        <f>L18+M18</f>
        <v>68</v>
      </c>
      <c r="O18" s="30">
        <f>IF(E18=0,0,N18/E18*100)</f>
        <v>88.3116883116883</v>
      </c>
      <c r="P18" s="20">
        <v>0.64</v>
      </c>
      <c r="Q18" s="20">
        <f>E18-N18</f>
        <v>9</v>
      </c>
      <c r="R18" s="30">
        <f>IF(E18=0,0,Q18/E18*100)</f>
        <v>11.6883116883117</v>
      </c>
      <c r="S18" s="20">
        <f>Q18-T18</f>
        <v>9</v>
      </c>
      <c r="T18" s="43">
        <f>T19+T20+T21+T22+T23+T24+T25+T26+T27</f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15.95" customHeight="1">
      <c r="A19" s="10" t="s">
        <v>15</v>
      </c>
      <c r="B19" s="20">
        <v>22</v>
      </c>
      <c r="C19" s="20">
        <v>5</v>
      </c>
      <c r="D19" s="20">
        <v>4</v>
      </c>
      <c r="E19" s="20">
        <f>B19+C19+D19</f>
        <v>31</v>
      </c>
      <c r="F19" s="20">
        <v>3</v>
      </c>
      <c r="G19" s="30">
        <f>IF(L19=0,0,F19/L19*100)</f>
        <v>100</v>
      </c>
      <c r="H19" s="28">
        <f>H20+H21+H22+H23+H24+H25+H26+H27+H28</f>
        <v>0</v>
      </c>
      <c r="I19" s="28">
        <f>I20+I21+I22+I23+I24+I25+I26+I27+I28</f>
        <v>0</v>
      </c>
      <c r="J19" s="28">
        <f>J20+J21+J22+J23+J24+J25+J26+J27+J28</f>
        <v>0</v>
      </c>
      <c r="K19" s="28">
        <f>K20+K21+K22+K23+K24+K25+K26+K27+K28</f>
        <v>0</v>
      </c>
      <c r="L19" s="20">
        <f>F19+H19+J19</f>
        <v>3</v>
      </c>
      <c r="M19" s="20">
        <v>22</v>
      </c>
      <c r="N19" s="20">
        <f>L19+M19</f>
        <v>25</v>
      </c>
      <c r="O19" s="30">
        <f>IF(E19=0,0,N19/E19*100)</f>
        <v>80.6451612903226</v>
      </c>
      <c r="P19" s="20">
        <v>2.33</v>
      </c>
      <c r="Q19" s="20">
        <f>E19-N19</f>
        <v>6</v>
      </c>
      <c r="R19" s="30">
        <f>IF(E19=0,0,Q19/E19*100)</f>
        <v>19.3548387096774</v>
      </c>
      <c r="S19" s="20">
        <f>Q19-T19</f>
        <v>6</v>
      </c>
      <c r="T19" s="43">
        <f>T20+T21+T22+T23+T24+T25+T26+T27+T28</f>
        <v>0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15.95" customHeight="1">
      <c r="A20" s="10" t="s">
        <v>16</v>
      </c>
      <c r="B20" s="20">
        <v>21</v>
      </c>
      <c r="C20" s="20">
        <v>12</v>
      </c>
      <c r="D20" s="20">
        <v>2</v>
      </c>
      <c r="E20" s="20">
        <f>B20+C20+D20</f>
        <v>35</v>
      </c>
      <c r="F20" s="28">
        <v>0</v>
      </c>
      <c r="G20" s="28">
        <v>0</v>
      </c>
      <c r="H20" s="28">
        <f>H21+H22+H23+H24+H25+H26+H27+H28+H29</f>
        <v>0</v>
      </c>
      <c r="I20" s="28">
        <f>I21+I22+I23+I24+I25+I26+I27+I28+I29</f>
        <v>0</v>
      </c>
      <c r="J20" s="28">
        <f>J21+J22+J23+J24+J25+J26+J27+J28+J29</f>
        <v>0</v>
      </c>
      <c r="K20" s="28">
        <f>K21+K22+K23+K24+K25+K26+K27+K28+K29</f>
        <v>0</v>
      </c>
      <c r="L20" s="28">
        <f>L21+L22+L23+L24+L25+L26+L27+L28+L29</f>
        <v>0</v>
      </c>
      <c r="M20" s="20">
        <v>23</v>
      </c>
      <c r="N20" s="20">
        <f>L20+M20</f>
        <v>23</v>
      </c>
      <c r="O20" s="30">
        <f>IF(E20=0,0,N20/E20*100)</f>
        <v>65.7142857142857</v>
      </c>
      <c r="P20" s="28">
        <v>0</v>
      </c>
      <c r="Q20" s="20">
        <f>E20-N20</f>
        <v>12</v>
      </c>
      <c r="R20" s="30">
        <f>IF(E20=0,0,Q20/E20*100)</f>
        <v>34.2857142857143</v>
      </c>
      <c r="S20" s="20">
        <f>Q20-T20</f>
        <v>12</v>
      </c>
      <c r="T20" s="43">
        <f>T21+T22+T23+T24+T25+T26+T27+T28+T29</f>
        <v>0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.95" customHeight="1">
      <c r="A21" s="10"/>
      <c r="B21" s="21"/>
      <c r="C21" s="21"/>
      <c r="D21" s="21"/>
      <c r="E21" s="26"/>
      <c r="F21" s="21"/>
      <c r="G21" s="26"/>
      <c r="H21" s="26"/>
      <c r="I21" s="26"/>
      <c r="J21" s="26"/>
      <c r="K21" s="26"/>
      <c r="L21" s="26"/>
      <c r="M21" s="21"/>
      <c r="N21" s="26"/>
      <c r="O21" s="26"/>
      <c r="P21" s="26"/>
      <c r="Q21" s="26"/>
      <c r="R21" s="26"/>
      <c r="S21" s="26"/>
      <c r="T21" s="4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5.95" customHeight="1">
      <c r="A22" s="10"/>
      <c r="B22" s="21"/>
      <c r="C22" s="21"/>
      <c r="D22" s="21"/>
      <c r="E22" s="26"/>
      <c r="F22" s="21"/>
      <c r="G22" s="26"/>
      <c r="H22" s="26"/>
      <c r="I22" s="26"/>
      <c r="J22" s="26"/>
      <c r="K22" s="26"/>
      <c r="L22" s="26"/>
      <c r="M22" s="21"/>
      <c r="N22" s="26"/>
      <c r="O22" s="26"/>
      <c r="P22" s="26"/>
      <c r="Q22" s="26"/>
      <c r="R22" s="26"/>
      <c r="S22" s="26"/>
      <c r="T22" s="4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.95" customHeight="1">
      <c r="A23" s="10"/>
      <c r="B23" s="21"/>
      <c r="C23" s="21"/>
      <c r="D23" s="21"/>
      <c r="E23" s="26"/>
      <c r="F23" s="21"/>
      <c r="G23" s="26"/>
      <c r="H23" s="26"/>
      <c r="I23" s="26"/>
      <c r="J23" s="26"/>
      <c r="K23" s="26"/>
      <c r="L23" s="26"/>
      <c r="M23" s="21"/>
      <c r="N23" s="26"/>
      <c r="O23" s="26"/>
      <c r="P23" s="26"/>
      <c r="Q23" s="26"/>
      <c r="R23" s="26"/>
      <c r="S23" s="26"/>
      <c r="T23" s="4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5.95" customHeight="1">
      <c r="A24" s="10"/>
      <c r="B24" s="21"/>
      <c r="C24" s="21"/>
      <c r="D24" s="21"/>
      <c r="E24" s="26"/>
      <c r="F24" s="21"/>
      <c r="G24" s="26"/>
      <c r="H24" s="26"/>
      <c r="I24" s="26"/>
      <c r="J24" s="26"/>
      <c r="K24" s="26"/>
      <c r="L24" s="26"/>
      <c r="M24" s="21"/>
      <c r="N24" s="26"/>
      <c r="O24" s="26"/>
      <c r="P24" s="26"/>
      <c r="Q24" s="26"/>
      <c r="R24" s="26"/>
      <c r="S24" s="26"/>
      <c r="T24" s="4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5.95" customHeight="1">
      <c r="A25" s="10"/>
      <c r="B25" s="21"/>
      <c r="C25" s="21"/>
      <c r="D25" s="21"/>
      <c r="E25" s="26"/>
      <c r="F25" s="21"/>
      <c r="G25" s="26"/>
      <c r="H25" s="26"/>
      <c r="I25" s="26"/>
      <c r="J25" s="26"/>
      <c r="K25" s="26"/>
      <c r="L25" s="26"/>
      <c r="M25" s="21"/>
      <c r="N25" s="26"/>
      <c r="O25" s="26"/>
      <c r="P25" s="26"/>
      <c r="Q25" s="26"/>
      <c r="R25" s="26"/>
      <c r="S25" s="26"/>
      <c r="T25" s="4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5.95" customHeight="1">
      <c r="A26" s="10"/>
      <c r="B26" s="21"/>
      <c r="C26" s="21"/>
      <c r="D26" s="21"/>
      <c r="E26" s="26"/>
      <c r="F26" s="21"/>
      <c r="G26" s="26"/>
      <c r="H26" s="26"/>
      <c r="I26" s="26"/>
      <c r="J26" s="26"/>
      <c r="K26" s="26"/>
      <c r="L26" s="26"/>
      <c r="M26" s="21"/>
      <c r="N26" s="26"/>
      <c r="O26" s="26"/>
      <c r="P26" s="26"/>
      <c r="Q26" s="26"/>
      <c r="R26" s="26"/>
      <c r="S26" s="26"/>
      <c r="T26" s="4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.95" customHeight="1">
      <c r="A27" s="10"/>
      <c r="B27" s="21"/>
      <c r="C27" s="21"/>
      <c r="D27" s="21"/>
      <c r="E27" s="26"/>
      <c r="F27" s="21"/>
      <c r="G27" s="26"/>
      <c r="H27" s="26"/>
      <c r="I27" s="26"/>
      <c r="J27" s="26"/>
      <c r="K27" s="26"/>
      <c r="L27" s="26"/>
      <c r="M27" s="21"/>
      <c r="N27" s="26"/>
      <c r="O27" s="26"/>
      <c r="P27" s="26"/>
      <c r="Q27" s="26"/>
      <c r="R27" s="26"/>
      <c r="S27" s="26"/>
      <c r="T27" s="4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5.95" customHeight="1">
      <c r="A28" s="10"/>
      <c r="B28" s="21"/>
      <c r="C28" s="21"/>
      <c r="D28" s="21"/>
      <c r="E28" s="26"/>
      <c r="F28" s="21"/>
      <c r="G28" s="26"/>
      <c r="H28" s="26"/>
      <c r="I28" s="26"/>
      <c r="J28" s="26"/>
      <c r="K28" s="26"/>
      <c r="L28" s="26"/>
      <c r="M28" s="21"/>
      <c r="N28" s="26"/>
      <c r="O28" s="26"/>
      <c r="P28" s="26"/>
      <c r="Q28" s="26"/>
      <c r="R28" s="26"/>
      <c r="S28" s="26"/>
      <c r="T28" s="4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5.95" customHeight="1">
      <c r="A29" s="10"/>
      <c r="B29" s="21"/>
      <c r="C29" s="21"/>
      <c r="D29" s="21"/>
      <c r="E29" s="26"/>
      <c r="F29" s="21"/>
      <c r="G29" s="26"/>
      <c r="H29" s="26"/>
      <c r="I29" s="26"/>
      <c r="J29" s="26"/>
      <c r="K29" s="26"/>
      <c r="L29" s="26"/>
      <c r="M29" s="21"/>
      <c r="N29" s="26"/>
      <c r="O29" s="26"/>
      <c r="P29" s="26"/>
      <c r="Q29" s="26"/>
      <c r="R29" s="26"/>
      <c r="S29" s="26"/>
      <c r="T29" s="4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.95" customHeight="1">
      <c r="A30" s="10"/>
      <c r="B30" s="21"/>
      <c r="C30" s="21"/>
      <c r="D30" s="21"/>
      <c r="E30" s="26"/>
      <c r="F30" s="21"/>
      <c r="G30" s="26"/>
      <c r="H30" s="26"/>
      <c r="I30" s="26"/>
      <c r="J30" s="26"/>
      <c r="K30" s="26"/>
      <c r="L30" s="26"/>
      <c r="M30" s="21"/>
      <c r="N30" s="26"/>
      <c r="O30" s="26"/>
      <c r="P30" s="26"/>
      <c r="Q30" s="26"/>
      <c r="R30" s="26"/>
      <c r="S30" s="26"/>
      <c r="T30" s="4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.95" customHeight="1">
      <c r="A31" s="10"/>
      <c r="B31" s="21"/>
      <c r="C31" s="21"/>
      <c r="D31" s="21"/>
      <c r="E31" s="26"/>
      <c r="F31" s="21"/>
      <c r="G31" s="26"/>
      <c r="H31" s="26"/>
      <c r="I31" s="26"/>
      <c r="J31" s="26"/>
      <c r="K31" s="26"/>
      <c r="L31" s="26"/>
      <c r="M31" s="21"/>
      <c r="N31" s="26"/>
      <c r="O31" s="26"/>
      <c r="P31" s="26"/>
      <c r="Q31" s="26"/>
      <c r="R31" s="26"/>
      <c r="S31" s="26"/>
      <c r="T31" s="4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.95" customHeight="1">
      <c r="A32" s="10"/>
      <c r="B32" s="21"/>
      <c r="C32" s="21"/>
      <c r="D32" s="21"/>
      <c r="E32" s="26"/>
      <c r="F32" s="21"/>
      <c r="G32" s="26"/>
      <c r="H32" s="26"/>
      <c r="I32" s="26"/>
      <c r="J32" s="26"/>
      <c r="K32" s="26"/>
      <c r="L32" s="26"/>
      <c r="M32" s="21"/>
      <c r="N32" s="26"/>
      <c r="O32" s="26"/>
      <c r="P32" s="26"/>
      <c r="Q32" s="26"/>
      <c r="R32" s="26"/>
      <c r="S32" s="26"/>
      <c r="T32" s="4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.95" customHeight="1">
      <c r="A33" s="11"/>
      <c r="B33" s="21"/>
      <c r="C33" s="21"/>
      <c r="D33" s="21"/>
      <c r="E33" s="26"/>
      <c r="F33" s="21"/>
      <c r="G33" s="26"/>
      <c r="H33" s="26"/>
      <c r="I33" s="26"/>
      <c r="J33" s="26"/>
      <c r="K33" s="26"/>
      <c r="L33" s="26"/>
      <c r="M33" s="21"/>
      <c r="N33" s="26"/>
      <c r="O33" s="26"/>
      <c r="P33" s="26"/>
      <c r="Q33" s="26"/>
      <c r="R33" s="26"/>
      <c r="S33" s="26"/>
      <c r="T33" s="4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.95" customHeight="1">
      <c r="A34" s="11"/>
      <c r="B34" s="21"/>
      <c r="C34" s="21"/>
      <c r="D34" s="21"/>
      <c r="E34" s="26"/>
      <c r="F34" s="21"/>
      <c r="G34" s="26"/>
      <c r="H34" s="26"/>
      <c r="I34" s="26"/>
      <c r="J34" s="26"/>
      <c r="K34" s="26"/>
      <c r="L34" s="26"/>
      <c r="M34" s="21"/>
      <c r="N34" s="26"/>
      <c r="O34" s="26"/>
      <c r="P34" s="26"/>
      <c r="Q34" s="26"/>
      <c r="R34" s="26"/>
      <c r="S34" s="26"/>
      <c r="T34" s="4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.95" customHeight="1">
      <c r="A35" s="11"/>
      <c r="B35" s="21"/>
      <c r="C35" s="21"/>
      <c r="D35" s="21"/>
      <c r="E35" s="26"/>
      <c r="F35" s="21"/>
      <c r="G35" s="26"/>
      <c r="H35" s="26"/>
      <c r="I35" s="26"/>
      <c r="J35" s="26"/>
      <c r="K35" s="26"/>
      <c r="L35" s="26"/>
      <c r="M35" s="21"/>
      <c r="N35" s="26"/>
      <c r="O35" s="26"/>
      <c r="P35" s="26"/>
      <c r="Q35" s="26"/>
      <c r="R35" s="26"/>
      <c r="S35" s="26"/>
      <c r="T35" s="4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.95" customHeight="1">
      <c r="A36" s="11"/>
      <c r="B36" s="21"/>
      <c r="C36" s="21"/>
      <c r="D36" s="21"/>
      <c r="E36" s="26"/>
      <c r="F36" s="21"/>
      <c r="G36" s="26"/>
      <c r="H36" s="26"/>
      <c r="I36" s="26"/>
      <c r="J36" s="26"/>
      <c r="K36" s="26"/>
      <c r="L36" s="26"/>
      <c r="M36" s="21"/>
      <c r="N36" s="26"/>
      <c r="O36" s="26"/>
      <c r="P36" s="26"/>
      <c r="Q36" s="26"/>
      <c r="R36" s="26"/>
      <c r="S36" s="26"/>
      <c r="T36" s="4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.95" customHeight="1">
      <c r="A37" s="11"/>
      <c r="B37" s="21"/>
      <c r="C37" s="21"/>
      <c r="D37" s="21"/>
      <c r="E37" s="26"/>
      <c r="F37" s="21"/>
      <c r="G37" s="26"/>
      <c r="H37" s="26"/>
      <c r="I37" s="26"/>
      <c r="J37" s="26"/>
      <c r="K37" s="26"/>
      <c r="L37" s="26"/>
      <c r="M37" s="21"/>
      <c r="N37" s="26"/>
      <c r="O37" s="26"/>
      <c r="P37" s="26"/>
      <c r="Q37" s="26"/>
      <c r="R37" s="26"/>
      <c r="S37" s="26"/>
      <c r="T37" s="4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.95" customHeight="1">
      <c r="A38" s="11"/>
      <c r="B38" s="21"/>
      <c r="C38" s="21"/>
      <c r="D38" s="21"/>
      <c r="E38" s="26"/>
      <c r="F38" s="21"/>
      <c r="G38" s="26"/>
      <c r="H38" s="26"/>
      <c r="I38" s="26"/>
      <c r="J38" s="26"/>
      <c r="K38" s="26"/>
      <c r="L38" s="26"/>
      <c r="M38" s="21"/>
      <c r="N38" s="26"/>
      <c r="O38" s="26"/>
      <c r="P38" s="26"/>
      <c r="Q38" s="26"/>
      <c r="R38" s="26"/>
      <c r="S38" s="26"/>
      <c r="T38" s="4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.95" customHeight="1">
      <c r="A39" s="11"/>
      <c r="B39" s="21"/>
      <c r="C39" s="21"/>
      <c r="D39" s="21"/>
      <c r="E39" s="26"/>
      <c r="F39" s="21"/>
      <c r="G39" s="26"/>
      <c r="H39" s="26"/>
      <c r="I39" s="26"/>
      <c r="J39" s="26"/>
      <c r="K39" s="26"/>
      <c r="L39" s="26"/>
      <c r="M39" s="21"/>
      <c r="N39" s="26"/>
      <c r="O39" s="26"/>
      <c r="P39" s="26"/>
      <c r="Q39" s="26"/>
      <c r="R39" s="26"/>
      <c r="S39" s="26"/>
      <c r="T39" s="4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.95" customHeight="1">
      <c r="A40" s="11"/>
      <c r="B40" s="21"/>
      <c r="C40" s="21"/>
      <c r="D40" s="21"/>
      <c r="E40" s="26"/>
      <c r="F40" s="21"/>
      <c r="G40" s="26"/>
      <c r="H40" s="26"/>
      <c r="I40" s="26"/>
      <c r="J40" s="26"/>
      <c r="K40" s="26"/>
      <c r="L40" s="26"/>
      <c r="M40" s="21"/>
      <c r="N40" s="26"/>
      <c r="O40" s="26"/>
      <c r="P40" s="26"/>
      <c r="Q40" s="26"/>
      <c r="R40" s="26"/>
      <c r="S40" s="26"/>
      <c r="T40" s="4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" customHeight="1">
      <c r="A41" s="2"/>
      <c r="B41" s="2"/>
      <c r="C41" s="24"/>
      <c r="D41" s="24"/>
      <c r="E41" s="24"/>
      <c r="F41" s="24"/>
      <c r="G41" s="24"/>
      <c r="H41" s="24"/>
      <c r="I41" s="2"/>
      <c r="J41" s="2"/>
      <c r="K41" s="24"/>
      <c r="L41" s="24"/>
      <c r="M41" s="24"/>
      <c r="N41" s="24"/>
      <c r="O41" s="37"/>
      <c r="P41" s="39" t="s">
        <v>64</v>
      </c>
      <c r="Q41" s="39"/>
      <c r="R41" s="37"/>
      <c r="S41" s="37"/>
      <c r="T41" s="3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" customHeight="1">
      <c r="A42" s="12"/>
      <c r="B42" s="12"/>
      <c r="C42" s="12"/>
      <c r="D42" s="12"/>
      <c r="E42" s="27"/>
      <c r="F42" s="27"/>
      <c r="G42" s="31" t="s">
        <v>40</v>
      </c>
      <c r="H42" s="31"/>
      <c r="I42" s="12"/>
      <c r="J42" s="12"/>
      <c r="K42" s="27"/>
      <c r="L42" s="27"/>
      <c r="M42" s="27"/>
      <c r="N42" s="27"/>
      <c r="O42" s="27"/>
      <c r="P42" s="27"/>
      <c r="Q42" s="27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20" customHeight="1">
      <c r="A43" s="13" t="s">
        <v>17</v>
      </c>
      <c r="B43" s="13"/>
      <c r="C43" s="13"/>
      <c r="D43" s="13" t="s">
        <v>30</v>
      </c>
      <c r="E43" s="13"/>
      <c r="F43" s="13"/>
      <c r="G43" s="12"/>
      <c r="H43" s="12"/>
      <c r="I43" s="13"/>
      <c r="J43" s="31"/>
      <c r="K43" s="13"/>
      <c r="L43" s="13" t="s">
        <v>51</v>
      </c>
      <c r="M43" s="13"/>
      <c r="N43" s="13"/>
      <c r="O43" s="12"/>
      <c r="P43" s="12"/>
      <c r="Q43" s="12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" customHeight="1">
      <c r="A44" s="13"/>
      <c r="B44" s="13"/>
      <c r="C44" s="13"/>
      <c r="D44" s="13"/>
      <c r="E44" s="13"/>
      <c r="F44" s="13"/>
      <c r="G44" s="31" t="s">
        <v>41</v>
      </c>
      <c r="H44" s="31"/>
      <c r="I44" s="13"/>
      <c r="J44" s="13"/>
      <c r="K44" s="13"/>
      <c r="L44" s="13"/>
      <c r="M44" s="13"/>
      <c r="N44" s="35"/>
      <c r="O44" s="27"/>
      <c r="P44" s="27"/>
      <c r="Q44" s="2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" customHeight="1">
      <c r="A45" s="13" t="s">
        <v>18</v>
      </c>
      <c r="B45" s="22" t="s">
        <v>24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2"/>
      <c r="P45" s="12"/>
      <c r="Q45" s="27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" customHeight="1">
      <c r="A46" s="13" t="s">
        <v>19</v>
      </c>
      <c r="B46" s="22" t="s">
        <v>25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2"/>
      <c r="P46" s="12"/>
      <c r="Q46" s="2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12"/>
      <c r="Q47" s="2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42:H42"/>
    <mergeCell ref="G44:H44"/>
    <mergeCell ref="B45:N45"/>
    <mergeCell ref="B46:N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