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<sst xmlns="http://schemas.openxmlformats.org/spreadsheetml/2006/main" count="110" uniqueCount="94">
  <si>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公開類</t>
  </si>
  <si>
    <t>月報</t>
  </si>
  <si>
    <t>臺中市政府一級機關一般公文統計表</t>
  </si>
  <si>
    <t>中華民國110年12月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</si>
  <si>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</si>
  <si>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</si>
  <si>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</si>
  <si>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</si>
  <si>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</si>
  <si>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</si>
  <si>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</si>
  <si>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</si>
  <si>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</si>
  <si>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</si>
  <si>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</si>
  <si>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</si>
  <si>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</si>
  <si>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</si>
  <si>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</si>
  <si>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</si>
  <si>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</si>
  <si>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</si>
  <si>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</si>
  <si>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</si>
  <si>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</si>
  <si>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</si>
  <si>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</si>
  <si>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</si>
  <si>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</si>
  <si>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</si>
  <si>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</si>
  <si>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</si>
  <si>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</si>
  <si>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</si>
  <si>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</si>
  <si>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</si>
  <si>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</si>
  <si>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</si>
  <si>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</si>
  <si>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</si>
  <si>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</si>
  <si>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</si>
  <si>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</si>
  <si>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</si>
  <si>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</si>
  <si>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</si>
  <si>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</si>
  <si>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</si>
  <si>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</si>
  <si>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</si>
  <si>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</si>
  <si>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</si>
  <si>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</si>
  <si>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</si>
  <si>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</si>
  <si>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</si>
  <si>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</si>
  <si>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</si>
  <si>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</si>
  <si>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</si>
  <si>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</si>
  <si>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</si>
  <si>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</si>
  <si>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</si>
  <si>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</si>
  <si>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</si>
  <si>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</si>
  <si>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</si>
  <si>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</si>
  <si>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</si>
  <si>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</si>
  <si>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</si>
  <si>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</si>
  <si>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</si>
  <si>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</si>
  <si>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</si>
  <si>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</si>
  <si>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</si>
  <si>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</si>
  <si>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</si>
  <si>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</si>
  <si>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</si>
  <si>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</si>
  <si>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</si>
  <si>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中華民國111年 1  月 7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</si>
  <si>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</si>
  <si>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</si>
  <si>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</si>
  <si>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</si>
  <si>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</si>
  <si>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</si>
  <si>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</si>
  <si>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</si>
  <si>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-</t>
  </si>
</sst>
</file>

<file path=xl/styles.xml><?xml version="1.0" encoding="utf-8"?>
<styleSheet xmlns="http://schemas.openxmlformats.org/spreadsheetml/2006/main">
  <numFmts count="6">
    <numFmt numFmtId="196" formatCode="#,##0_ "/>
    <numFmt numFmtId="197" formatCode="#,##0;\-#,##0;\-"/>
    <numFmt numFmtId="198" formatCode="_-* #,##0_-;\-* #,##0_-;_-* &quot;-&quot;??_-;_-@_-"/>
    <numFmt numFmtId="199" formatCode="#,##0.00_);[Red]\(#,##0.00\)"/>
    <numFmt numFmtId="200" formatCode="#,##0.00;\-#,##0.00;\-"/>
    <numFmt numFmtId="201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99" fontId="3" fillId="0" borderId="0" xfId="0" applyNumberFormat="1" applyFont="1" applyAlignment="1">
      <alignment horizontal="right" vertical="center"/>
    </xf>
    <xf numFmtId="199" fontId="3" fillId="0" borderId="3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center" vertical="center" wrapText="1"/>
    </xf>
    <xf numFmtId="199" fontId="11" fillId="0" borderId="1" xfId="0" applyNumberFormat="1" applyFont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99" fontId="2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right" vertical="center" wrapText="1"/>
    </xf>
    <xf numFmtId="199" fontId="2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/>
    </xf>
    <xf numFmtId="199" fontId="13" fillId="0" borderId="1" xfId="0" applyNumberFormat="1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199" fontId="14" fillId="0" borderId="1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B47" sqref="B47"/>
    </sheetView>
  </sheetViews>
  <sheetFormatPr defaultColWidth="9.28125" defaultRowHeight="15"/>
  <cols>
    <col min="1" max="1" width="16.00390625" style="0" customWidth="1"/>
    <col min="2" max="4" width="12.00390625" style="0" customWidth="1"/>
    <col min="5" max="5" width="14.00390625" style="0" customWidth="1"/>
    <col min="6" max="20" width="11.00390625" style="0" customWidth="1"/>
  </cols>
  <sheetData>
    <row r="1" spans="1:21" ht="82.75" customHeight="1">
      <c r="A1" s="1" t="s">
        <v>0</v>
      </c>
      <c r="B1" s="12"/>
      <c r="C1" s="21"/>
      <c r="D1" s="9"/>
      <c r="E1" s="9"/>
      <c r="F1" s="9"/>
      <c r="G1" s="27"/>
      <c r="H1" s="36"/>
      <c r="I1" s="27"/>
      <c r="J1" s="36"/>
      <c r="K1" s="40"/>
      <c r="L1" s="34"/>
      <c r="M1" s="9"/>
      <c r="N1" s="46"/>
      <c r="O1" s="48" t="s">
        <v>77</v>
      </c>
      <c r="P1" s="14" t="s">
        <v>80</v>
      </c>
      <c r="Q1" s="14"/>
      <c r="R1" s="14"/>
      <c r="S1" s="14"/>
      <c r="T1" s="14"/>
      <c r="U1" s="61"/>
    </row>
    <row r="2" spans="1:21" ht="70.6" customHeight="1">
      <c r="A2" s="1" t="s">
        <v>1</v>
      </c>
      <c r="B2" s="13" t="s">
        <v>38</v>
      </c>
      <c r="C2" s="22" t="s">
        <v>45</v>
      </c>
      <c r="D2" s="24"/>
      <c r="E2" s="24"/>
      <c r="F2" s="24"/>
      <c r="G2" s="28"/>
      <c r="H2" s="24"/>
      <c r="I2" s="24"/>
      <c r="J2" s="24"/>
      <c r="K2" s="24"/>
      <c r="L2" s="24"/>
      <c r="M2" s="24"/>
      <c r="N2" s="24"/>
      <c r="O2" s="48" t="s">
        <v>78</v>
      </c>
      <c r="P2" s="52" t="s">
        <v>81</v>
      </c>
      <c r="Q2" s="52"/>
      <c r="R2" s="52"/>
      <c r="S2" s="52"/>
      <c r="T2" s="52"/>
      <c r="U2" s="61"/>
    </row>
    <row r="3" spans="1:20" ht="57.55" customHeight="1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5"/>
      <c r="S3" s="55"/>
      <c r="T3" s="55"/>
    </row>
    <row r="4" spans="1:20" ht="137.6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39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70.6" customHeight="1">
      <c r="A6" s="5"/>
      <c r="B6" s="14" t="s">
        <v>39</v>
      </c>
      <c r="C6" s="14"/>
      <c r="D6" s="14"/>
      <c r="E6" s="14"/>
      <c r="F6" s="14" t="s">
        <v>53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85</v>
      </c>
      <c r="R6" s="14"/>
      <c r="S6" s="14"/>
      <c r="T6" s="14"/>
      <c r="U6" s="12"/>
    </row>
    <row r="7" spans="1:20" ht="70.6" customHeight="1">
      <c r="A7" s="6"/>
      <c r="B7" s="15" t="s">
        <v>40</v>
      </c>
      <c r="C7" s="15" t="s">
        <v>46</v>
      </c>
      <c r="D7" s="15" t="s">
        <v>48</v>
      </c>
      <c r="E7" s="15" t="s">
        <v>4</v>
      </c>
      <c r="F7" s="26" t="s">
        <v>54</v>
      </c>
      <c r="G7" s="26"/>
      <c r="H7" s="26"/>
      <c r="I7" s="26"/>
      <c r="J7" s="26"/>
      <c r="K7" s="26"/>
      <c r="L7" s="15" t="s">
        <v>68</v>
      </c>
      <c r="M7" s="15" t="s">
        <v>72</v>
      </c>
      <c r="N7" s="26" t="s">
        <v>74</v>
      </c>
      <c r="O7" s="26"/>
      <c r="P7" s="15" t="s">
        <v>82</v>
      </c>
      <c r="Q7" s="26" t="s">
        <v>85</v>
      </c>
      <c r="R7" s="26"/>
      <c r="S7" s="15" t="s">
        <v>89</v>
      </c>
      <c r="T7" s="57" t="s">
        <v>91</v>
      </c>
    </row>
    <row r="8" spans="1:20" ht="57.55" customHeight="1">
      <c r="A8" s="6"/>
      <c r="B8" s="15"/>
      <c r="C8" s="15"/>
      <c r="D8" s="15"/>
      <c r="E8" s="16" t="s">
        <v>51</v>
      </c>
      <c r="F8" s="26" t="s">
        <v>55</v>
      </c>
      <c r="G8" s="26"/>
      <c r="H8" s="37" t="s">
        <v>62</v>
      </c>
      <c r="I8" s="37"/>
      <c r="J8" s="38" t="s">
        <v>65</v>
      </c>
      <c r="K8" s="38"/>
      <c r="L8" s="16" t="s">
        <v>69</v>
      </c>
      <c r="M8" s="15"/>
      <c r="N8" s="47" t="s">
        <v>75</v>
      </c>
      <c r="O8" s="47"/>
      <c r="P8" s="15"/>
      <c r="Q8" s="47" t="s">
        <v>86</v>
      </c>
      <c r="R8" s="47"/>
      <c r="S8" s="15"/>
      <c r="T8" s="57"/>
    </row>
    <row r="9" spans="1:20" ht="57.55" customHeight="1">
      <c r="A9" s="6"/>
      <c r="B9" s="15"/>
      <c r="C9" s="15"/>
      <c r="D9" s="15"/>
      <c r="E9" s="16"/>
      <c r="F9" s="15" t="s">
        <v>56</v>
      </c>
      <c r="G9" s="30" t="s">
        <v>58</v>
      </c>
      <c r="H9" s="15" t="s">
        <v>56</v>
      </c>
      <c r="I9" s="30" t="s">
        <v>58</v>
      </c>
      <c r="J9" s="15" t="s">
        <v>56</v>
      </c>
      <c r="K9" s="30" t="s">
        <v>58</v>
      </c>
      <c r="L9" s="16"/>
      <c r="M9" s="15"/>
      <c r="N9" s="15" t="s">
        <v>56</v>
      </c>
      <c r="O9" s="49" t="s">
        <v>58</v>
      </c>
      <c r="P9" s="15"/>
      <c r="Q9" s="15" t="s">
        <v>56</v>
      </c>
      <c r="R9" s="49" t="s">
        <v>58</v>
      </c>
      <c r="S9" s="15"/>
      <c r="T9" s="57"/>
    </row>
    <row r="10" spans="1:20" ht="98.25" customHeight="1">
      <c r="A10" s="7"/>
      <c r="B10" s="16" t="s">
        <v>41</v>
      </c>
      <c r="C10" s="16" t="s">
        <v>47</v>
      </c>
      <c r="D10" s="16" t="s">
        <v>49</v>
      </c>
      <c r="E10" s="16" t="s">
        <v>52</v>
      </c>
      <c r="F10" s="16" t="s">
        <v>57</v>
      </c>
      <c r="G10" s="31" t="s">
        <v>59</v>
      </c>
      <c r="H10" s="16" t="s">
        <v>63</v>
      </c>
      <c r="I10" s="31" t="s">
        <v>64</v>
      </c>
      <c r="J10" s="16" t="s">
        <v>66</v>
      </c>
      <c r="K10" s="31" t="s">
        <v>67</v>
      </c>
      <c r="L10" s="16" t="s">
        <v>70</v>
      </c>
      <c r="M10" s="16" t="s">
        <v>73</v>
      </c>
      <c r="N10" s="16" t="s">
        <v>76</v>
      </c>
      <c r="O10" s="50" t="s">
        <v>79</v>
      </c>
      <c r="P10" s="16" t="s">
        <v>83</v>
      </c>
      <c r="Q10" s="16" t="s">
        <v>87</v>
      </c>
      <c r="R10" s="56" t="s">
        <v>88</v>
      </c>
      <c r="S10" s="16" t="s">
        <v>90</v>
      </c>
      <c r="T10" s="58" t="s">
        <v>92</v>
      </c>
    </row>
    <row r="11" spans="1:20" ht="87.5" customHeight="1">
      <c r="A11" s="8" t="s">
        <v>4</v>
      </c>
      <c r="B11" s="17">
        <f>SUM(B12:B40)</f>
        <v>128256</v>
      </c>
      <c r="C11" s="17">
        <f>SUM(C12:C40)</f>
        <v>14735</v>
      </c>
      <c r="D11" s="17">
        <f>SUM(D12:D40)</f>
        <v>39902</v>
      </c>
      <c r="E11" s="17">
        <f>SUM(B11:D11)</f>
        <v>182893</v>
      </c>
      <c r="F11" s="17">
        <f>SUM(F12:F40)</f>
        <v>57624</v>
      </c>
      <c r="G11" s="32">
        <f>IF($L11&gt;0,F11/$L11*100,0)</f>
        <v>99.6989515208139</v>
      </c>
      <c r="H11" s="17">
        <f>SUM(H12:H40)</f>
        <v>174</v>
      </c>
      <c r="I11" s="32">
        <f>IF($L11&gt;0,H11/$L11*100,0)</f>
        <v>0.301048479186131</v>
      </c>
      <c r="J11" s="17">
        <f>SUM(J12:J40)</f>
        <v>0</v>
      </c>
      <c r="K11" s="32">
        <f>IF($L11&gt;0,J11/$L11*100,0)</f>
        <v>0</v>
      </c>
      <c r="L11" s="17">
        <f>SUM(F11,H11,J11)</f>
        <v>57798</v>
      </c>
      <c r="M11" s="17">
        <f>SUM(M12:M40)</f>
        <v>108026</v>
      </c>
      <c r="N11" s="17">
        <f>SUM(L11:M11)</f>
        <v>165824</v>
      </c>
      <c r="O11" s="32">
        <f>IF($E11&gt;0,N11/$E11*100,0)</f>
        <v>90.667220724686</v>
      </c>
      <c r="P11" s="32">
        <v>1.8101828783003</v>
      </c>
      <c r="Q11" s="17">
        <f>E11-N11</f>
        <v>17069</v>
      </c>
      <c r="R11" s="32">
        <f>IF($E11&gt;0,Q11/$E11*100,0)</f>
        <v>9.33277927531398</v>
      </c>
      <c r="S11" s="17">
        <f>SUM(S12:S40)</f>
        <v>16697</v>
      </c>
      <c r="T11" s="59">
        <f>SUM(T12:T40)</f>
        <v>372</v>
      </c>
    </row>
    <row r="12" spans="1:20" ht="87.5" customHeight="1">
      <c r="A12" s="8" t="s">
        <v>5</v>
      </c>
      <c r="B12" s="17">
        <v>962</v>
      </c>
      <c r="C12" s="17">
        <v>63</v>
      </c>
      <c r="D12" s="17">
        <v>349</v>
      </c>
      <c r="E12" s="17">
        <f>SUM(B12:D12)</f>
        <v>1374</v>
      </c>
      <c r="F12" s="17">
        <v>448</v>
      </c>
      <c r="G12" s="32">
        <f>IF($L12&gt;0,F12/$L12*100,0)</f>
        <v>99.5555555555556</v>
      </c>
      <c r="H12" s="17">
        <v>2</v>
      </c>
      <c r="I12" s="32">
        <f>IF($L12&gt;0,H12/$L12*100,0)</f>
        <v>0.444444444444444</v>
      </c>
      <c r="J12" s="17">
        <v>0</v>
      </c>
      <c r="K12" s="32">
        <f>IF($L12&gt;0,J12/$L12*100,0)</f>
        <v>0</v>
      </c>
      <c r="L12" s="17">
        <f>SUM(F12,H12,J12)</f>
        <v>450</v>
      </c>
      <c r="M12" s="17">
        <v>795</v>
      </c>
      <c r="N12" s="17">
        <f>SUM(L12:M12)</f>
        <v>1245</v>
      </c>
      <c r="O12" s="32">
        <f>IF($E12&gt;0,N12/$E12*100,0)</f>
        <v>90.6113537117904</v>
      </c>
      <c r="P12" s="32">
        <v>1.11</v>
      </c>
      <c r="Q12" s="17">
        <f>E12-N12</f>
        <v>129</v>
      </c>
      <c r="R12" s="32">
        <f>IF($E12&gt;0,Q12/$E12*100,0)</f>
        <v>9.38864628820961</v>
      </c>
      <c r="S12" s="17">
        <v>129</v>
      </c>
      <c r="T12" s="59">
        <v>0</v>
      </c>
    </row>
    <row r="13" spans="1:20" ht="87.5" customHeight="1">
      <c r="A13" s="8" t="s">
        <v>6</v>
      </c>
      <c r="B13" s="17">
        <v>2751</v>
      </c>
      <c r="C13" s="17">
        <v>259</v>
      </c>
      <c r="D13" s="17">
        <v>743</v>
      </c>
      <c r="E13" s="17">
        <f>SUM(B13:D13)</f>
        <v>3753</v>
      </c>
      <c r="F13" s="17">
        <v>1365</v>
      </c>
      <c r="G13" s="32">
        <f>IF($L13&gt;0,F13/$L13*100,0)</f>
        <v>99.8536942209217</v>
      </c>
      <c r="H13" s="17">
        <v>2</v>
      </c>
      <c r="I13" s="32">
        <f>IF($L13&gt;0,H13/$L13*100,0)</f>
        <v>0.146305779078274</v>
      </c>
      <c r="J13" s="17">
        <v>0</v>
      </c>
      <c r="K13" s="32">
        <f>IF($L13&gt;0,J13/$L13*100,0)</f>
        <v>0</v>
      </c>
      <c r="L13" s="17">
        <f>SUM(F13,H13,J13)</f>
        <v>1367</v>
      </c>
      <c r="M13" s="17">
        <v>1981</v>
      </c>
      <c r="N13" s="17">
        <f>SUM(L13:M13)</f>
        <v>3348</v>
      </c>
      <c r="O13" s="32">
        <f>IF($E13&gt;0,N13/$E13*100,0)</f>
        <v>89.2086330935252</v>
      </c>
      <c r="P13" s="32">
        <v>1.64</v>
      </c>
      <c r="Q13" s="17">
        <f>E13-N13</f>
        <v>405</v>
      </c>
      <c r="R13" s="32">
        <f>IF($E13&gt;0,Q13/$E13*100,0)</f>
        <v>10.7913669064748</v>
      </c>
      <c r="S13" s="17">
        <v>405</v>
      </c>
      <c r="T13" s="59">
        <v>0</v>
      </c>
    </row>
    <row r="14" spans="1:20" ht="87.5" customHeight="1">
      <c r="A14" s="8" t="s">
        <v>7</v>
      </c>
      <c r="B14" s="17">
        <v>1160</v>
      </c>
      <c r="C14" s="17">
        <v>102</v>
      </c>
      <c r="D14" s="17">
        <v>417</v>
      </c>
      <c r="E14" s="17">
        <f>SUM(B14:D14)</f>
        <v>1679</v>
      </c>
      <c r="F14" s="17">
        <v>495</v>
      </c>
      <c r="G14" s="32">
        <f>IF($L14&gt;0,F14/$L14*100,0)</f>
        <v>99.7983870967742</v>
      </c>
      <c r="H14" s="17">
        <v>1</v>
      </c>
      <c r="I14" s="32">
        <f>IF($L14&gt;0,H14/$L14*100,0)</f>
        <v>0.201612903225806</v>
      </c>
      <c r="J14" s="17">
        <v>0</v>
      </c>
      <c r="K14" s="32">
        <f>IF($L14&gt;0,J14/$L14*100,0)</f>
        <v>0</v>
      </c>
      <c r="L14" s="17">
        <f>SUM(F14,H14,J14)</f>
        <v>496</v>
      </c>
      <c r="M14" s="17">
        <v>1063</v>
      </c>
      <c r="N14" s="17">
        <f>SUM(L14:M14)</f>
        <v>1559</v>
      </c>
      <c r="O14" s="32">
        <f>IF($E14&gt;0,N14/$E14*100,0)</f>
        <v>92.8528886241811</v>
      </c>
      <c r="P14" s="32">
        <v>1.38</v>
      </c>
      <c r="Q14" s="17">
        <f>E14-N14</f>
        <v>120</v>
      </c>
      <c r="R14" s="32">
        <f>IF($E14&gt;0,Q14/$E14*100,0)</f>
        <v>7.14711137581894</v>
      </c>
      <c r="S14" s="17">
        <v>120</v>
      </c>
      <c r="T14" s="59">
        <v>0</v>
      </c>
    </row>
    <row r="15" spans="1:20" ht="87.5" customHeight="1">
      <c r="A15" s="8" t="s">
        <v>8</v>
      </c>
      <c r="B15" s="17">
        <v>6004</v>
      </c>
      <c r="C15" s="17">
        <v>1162</v>
      </c>
      <c r="D15" s="17">
        <v>3262</v>
      </c>
      <c r="E15" s="17">
        <f>SUM(B15:D15)</f>
        <v>10428</v>
      </c>
      <c r="F15" s="17">
        <v>4442</v>
      </c>
      <c r="G15" s="32">
        <f>IF($L15&gt;0,F15/$L15*100,0)</f>
        <v>99.9774926851227</v>
      </c>
      <c r="H15" s="17">
        <v>1</v>
      </c>
      <c r="I15" s="32">
        <f>IF($L15&gt;0,H15/$L15*100,0)</f>
        <v>0.0225073148773351</v>
      </c>
      <c r="J15" s="17">
        <v>0</v>
      </c>
      <c r="K15" s="32">
        <f>IF($L15&gt;0,J15/$L15*100,0)</f>
        <v>0</v>
      </c>
      <c r="L15" s="17">
        <f>SUM(F15,H15,J15)</f>
        <v>4443</v>
      </c>
      <c r="M15" s="17">
        <v>4646</v>
      </c>
      <c r="N15" s="17">
        <f>SUM(L15:M15)</f>
        <v>9089</v>
      </c>
      <c r="O15" s="32">
        <f>IF($E15&gt;0,N15/$E15*100,0)</f>
        <v>87.1595703874185</v>
      </c>
      <c r="P15" s="32">
        <v>1.75</v>
      </c>
      <c r="Q15" s="17">
        <f>E15-N15</f>
        <v>1339</v>
      </c>
      <c r="R15" s="32">
        <f>IF($E15&gt;0,Q15/$E15*100,0)</f>
        <v>12.8404296125815</v>
      </c>
      <c r="S15" s="17">
        <v>1198</v>
      </c>
      <c r="T15" s="60">
        <v>141</v>
      </c>
    </row>
    <row r="16" spans="1:20" ht="87.5" customHeight="1">
      <c r="A16" s="8" t="s">
        <v>9</v>
      </c>
      <c r="B16" s="17">
        <v>2864</v>
      </c>
      <c r="C16" s="17">
        <v>444</v>
      </c>
      <c r="D16" s="17">
        <v>837</v>
      </c>
      <c r="E16" s="17">
        <f>SUM(B16:D16)</f>
        <v>4145</v>
      </c>
      <c r="F16" s="17">
        <v>939</v>
      </c>
      <c r="G16" s="32">
        <f>IF($L16&gt;0,F16/$L16*100,0)</f>
        <v>99.8936170212766</v>
      </c>
      <c r="H16" s="17">
        <v>1</v>
      </c>
      <c r="I16" s="32">
        <f>IF($L16&gt;0,H16/$L16*100,0)</f>
        <v>0.106382978723404</v>
      </c>
      <c r="J16" s="17">
        <v>0</v>
      </c>
      <c r="K16" s="32">
        <f>IF($L16&gt;0,J16/$L16*100,0)</f>
        <v>0</v>
      </c>
      <c r="L16" s="17">
        <f>SUM(F16,H16,J16)</f>
        <v>940</v>
      </c>
      <c r="M16" s="17">
        <v>2713</v>
      </c>
      <c r="N16" s="17">
        <f>SUM(L16:M16)</f>
        <v>3653</v>
      </c>
      <c r="O16" s="32">
        <f>IF($E16&gt;0,N16/$E16*100,0)</f>
        <v>88.1302774427021</v>
      </c>
      <c r="P16" s="32">
        <v>1.62</v>
      </c>
      <c r="Q16" s="17">
        <f>E16-N16</f>
        <v>492</v>
      </c>
      <c r="R16" s="32">
        <f>IF($E16&gt;0,Q16/$E16*100,0)</f>
        <v>11.8697225572979</v>
      </c>
      <c r="S16" s="17">
        <v>441</v>
      </c>
      <c r="T16" s="60">
        <v>51</v>
      </c>
    </row>
    <row r="17" spans="1:20" ht="87.5" customHeight="1">
      <c r="A17" s="8" t="s">
        <v>10</v>
      </c>
      <c r="B17" s="17">
        <v>11100</v>
      </c>
      <c r="C17" s="17">
        <v>1128</v>
      </c>
      <c r="D17" s="17">
        <v>2796</v>
      </c>
      <c r="E17" s="17">
        <f>SUM(B17:D17)</f>
        <v>15024</v>
      </c>
      <c r="F17" s="17">
        <v>5054</v>
      </c>
      <c r="G17" s="32">
        <f>IF($L17&gt;0,F17/$L17*100,0)</f>
        <v>99.6647604022875</v>
      </c>
      <c r="H17" s="17">
        <v>17</v>
      </c>
      <c r="I17" s="32">
        <f>IF($L17&gt;0,H17/$L17*100,0)</f>
        <v>0.335239597712483</v>
      </c>
      <c r="J17" s="17">
        <v>0</v>
      </c>
      <c r="K17" s="32">
        <f>IF($L17&gt;0,J17/$L17*100,0)</f>
        <v>0</v>
      </c>
      <c r="L17" s="17">
        <f>SUM(F17,H17,J17)</f>
        <v>5071</v>
      </c>
      <c r="M17" s="17">
        <v>8412</v>
      </c>
      <c r="N17" s="17">
        <f>SUM(L17:M17)</f>
        <v>13483</v>
      </c>
      <c r="O17" s="32">
        <f>IF($E17&gt;0,N17/$E17*100,0)</f>
        <v>89.743077742279</v>
      </c>
      <c r="P17" s="32">
        <v>2.34</v>
      </c>
      <c r="Q17" s="17">
        <f>E17-N17</f>
        <v>1541</v>
      </c>
      <c r="R17" s="32">
        <f>IF($E17&gt;0,Q17/$E17*100,0)</f>
        <v>10.256922257721</v>
      </c>
      <c r="S17" s="17">
        <v>1533</v>
      </c>
      <c r="T17" s="60">
        <v>8</v>
      </c>
    </row>
    <row r="18" spans="1:20" ht="87.5" customHeight="1">
      <c r="A18" s="8" t="s">
        <v>11</v>
      </c>
      <c r="B18" s="17">
        <v>4299</v>
      </c>
      <c r="C18" s="17">
        <v>402</v>
      </c>
      <c r="D18" s="17">
        <v>1240</v>
      </c>
      <c r="E18" s="17">
        <f>SUM(B18:D18)</f>
        <v>5941</v>
      </c>
      <c r="F18" s="17">
        <v>2536</v>
      </c>
      <c r="G18" s="32">
        <f>IF($L18&gt;0,F18/$L18*100,0)</f>
        <v>100</v>
      </c>
      <c r="H18" s="17">
        <v>0</v>
      </c>
      <c r="I18" s="32">
        <f>IF($L18&gt;0,H18/$L18*100,0)</f>
        <v>0</v>
      </c>
      <c r="J18" s="17">
        <v>0</v>
      </c>
      <c r="K18" s="32">
        <f>IF($L18&gt;0,J18/$L18*100,0)</f>
        <v>0</v>
      </c>
      <c r="L18" s="17">
        <f>SUM(F18,H18,J18)</f>
        <v>2536</v>
      </c>
      <c r="M18" s="17">
        <v>2835</v>
      </c>
      <c r="N18" s="17">
        <f>SUM(L18:M18)</f>
        <v>5371</v>
      </c>
      <c r="O18" s="32">
        <f>IF($E18&gt;0,N18/$E18*100,0)</f>
        <v>90.4056556135331</v>
      </c>
      <c r="P18" s="32">
        <v>1.35</v>
      </c>
      <c r="Q18" s="17">
        <f>E18-N18</f>
        <v>570</v>
      </c>
      <c r="R18" s="32">
        <f>IF($E18&gt;0,Q18/$E18*100,0)</f>
        <v>9.59434438646692</v>
      </c>
      <c r="S18" s="17">
        <v>566</v>
      </c>
      <c r="T18" s="60">
        <v>4</v>
      </c>
    </row>
    <row r="19" spans="1:20" ht="87.5" customHeight="1">
      <c r="A19" s="8" t="s">
        <v>12</v>
      </c>
      <c r="B19" s="17">
        <v>8031</v>
      </c>
      <c r="C19" s="17">
        <v>929</v>
      </c>
      <c r="D19" s="17">
        <v>2044</v>
      </c>
      <c r="E19" s="17">
        <f>SUM(B19:D19)</f>
        <v>11004</v>
      </c>
      <c r="F19" s="17">
        <v>2521</v>
      </c>
      <c r="G19" s="32">
        <f>IF($L19&gt;0,F19/$L19*100,0)</f>
        <v>100</v>
      </c>
      <c r="H19" s="17">
        <v>0</v>
      </c>
      <c r="I19" s="32">
        <f>IF($L19&gt;0,H19/$L19*100,0)</f>
        <v>0</v>
      </c>
      <c r="J19" s="17">
        <v>0</v>
      </c>
      <c r="K19" s="32">
        <f>IF($L19&gt;0,J19/$L19*100,0)</f>
        <v>0</v>
      </c>
      <c r="L19" s="17">
        <f>SUM(F19,H19,J19)</f>
        <v>2521</v>
      </c>
      <c r="M19" s="17">
        <v>7391</v>
      </c>
      <c r="N19" s="17">
        <f>SUM(L19:M19)</f>
        <v>9912</v>
      </c>
      <c r="O19" s="32">
        <f>IF($E19&gt;0,N19/$E19*100,0)</f>
        <v>90.0763358778626</v>
      </c>
      <c r="P19" s="32">
        <v>2.28</v>
      </c>
      <c r="Q19" s="17">
        <f>E19-N19</f>
        <v>1092</v>
      </c>
      <c r="R19" s="32">
        <f>IF($E19&gt;0,Q19/$E19*100,0)</f>
        <v>9.9236641221374</v>
      </c>
      <c r="S19" s="17">
        <v>1083</v>
      </c>
      <c r="T19" s="60">
        <v>9</v>
      </c>
    </row>
    <row r="20" spans="1:20" ht="87.5" customHeight="1">
      <c r="A20" s="8" t="s">
        <v>13</v>
      </c>
      <c r="B20" s="17">
        <v>8696</v>
      </c>
      <c r="C20" s="17">
        <v>1696</v>
      </c>
      <c r="D20" s="17">
        <v>3673</v>
      </c>
      <c r="E20" s="17">
        <f>SUM(B20:D20)</f>
        <v>14065</v>
      </c>
      <c r="F20" s="17">
        <v>4079</v>
      </c>
      <c r="G20" s="32">
        <f>IF($L20&gt;0,F20/$L20*100,0)</f>
        <v>99.4392979034617</v>
      </c>
      <c r="H20" s="17">
        <v>23</v>
      </c>
      <c r="I20" s="32">
        <f>IF($L20&gt;0,H20/$L20*100,0)</f>
        <v>0.560702096538274</v>
      </c>
      <c r="J20" s="17">
        <v>0</v>
      </c>
      <c r="K20" s="32">
        <f>IF($L20&gt;0,J20/$L20*100,0)</f>
        <v>0</v>
      </c>
      <c r="L20" s="17">
        <f>SUM(F20,H20,J20)</f>
        <v>4102</v>
      </c>
      <c r="M20" s="17">
        <v>8325</v>
      </c>
      <c r="N20" s="17">
        <f>SUM(L20:M20)</f>
        <v>12427</v>
      </c>
      <c r="O20" s="32">
        <f>IF($E20&gt;0,N20/$E20*100,0)</f>
        <v>88.3540703874867</v>
      </c>
      <c r="P20" s="32">
        <v>2.18</v>
      </c>
      <c r="Q20" s="17">
        <f>E20-N20</f>
        <v>1638</v>
      </c>
      <c r="R20" s="32">
        <f>IF($E20&gt;0,Q20/$E20*100,0)</f>
        <v>11.6459296125133</v>
      </c>
      <c r="S20" s="17">
        <v>1616</v>
      </c>
      <c r="T20" s="60">
        <v>22</v>
      </c>
    </row>
    <row r="21" spans="1:20" ht="87.5" customHeight="1">
      <c r="A21" s="8" t="s">
        <v>14</v>
      </c>
      <c r="B21" s="17">
        <v>4075</v>
      </c>
      <c r="C21" s="17">
        <v>423</v>
      </c>
      <c r="D21" s="17">
        <v>971</v>
      </c>
      <c r="E21" s="17">
        <f>SUM(B21:D21)</f>
        <v>5469</v>
      </c>
      <c r="F21" s="17">
        <v>2156</v>
      </c>
      <c r="G21" s="32">
        <f>IF($L21&gt;0,F21/$L21*100,0)</f>
        <v>98.5825331504344</v>
      </c>
      <c r="H21" s="17">
        <v>31</v>
      </c>
      <c r="I21" s="32">
        <f>IF($L21&gt;0,H21/$L21*100,0)</f>
        <v>1.41746684956561</v>
      </c>
      <c r="J21" s="17">
        <v>0</v>
      </c>
      <c r="K21" s="32">
        <f>IF($L21&gt;0,J21/$L21*100,0)</f>
        <v>0</v>
      </c>
      <c r="L21" s="17">
        <f>SUM(F21,H21,J21)</f>
        <v>2187</v>
      </c>
      <c r="M21" s="17">
        <v>2845</v>
      </c>
      <c r="N21" s="17">
        <f>SUM(L21:M21)</f>
        <v>5032</v>
      </c>
      <c r="O21" s="32">
        <f>IF($E21&gt;0,N21/$E21*100,0)</f>
        <v>92.0095081367709</v>
      </c>
      <c r="P21" s="32">
        <v>1.97</v>
      </c>
      <c r="Q21" s="17">
        <f>E21-N21</f>
        <v>437</v>
      </c>
      <c r="R21" s="32">
        <f>IF($E21&gt;0,Q21/$E21*100,0)</f>
        <v>7.99049186322911</v>
      </c>
      <c r="S21" s="17">
        <v>436</v>
      </c>
      <c r="T21" s="60">
        <v>1</v>
      </c>
    </row>
    <row r="22" spans="1:20" ht="87.5" customHeight="1">
      <c r="A22" s="8" t="s">
        <v>15</v>
      </c>
      <c r="B22" s="17">
        <v>7258</v>
      </c>
      <c r="C22" s="17">
        <v>785</v>
      </c>
      <c r="D22" s="17">
        <v>1393</v>
      </c>
      <c r="E22" s="17">
        <f>SUM(B22:D22)</f>
        <v>9436</v>
      </c>
      <c r="F22" s="17">
        <v>1961</v>
      </c>
      <c r="G22" s="32">
        <f>IF($L22&gt;0,F22/$L22*100,0)</f>
        <v>99.5431472081218</v>
      </c>
      <c r="H22" s="17">
        <v>9</v>
      </c>
      <c r="I22" s="32">
        <f>IF($L22&gt;0,H22/$L22*100,0)</f>
        <v>0.456852791878173</v>
      </c>
      <c r="J22" s="17">
        <v>0</v>
      </c>
      <c r="K22" s="32">
        <f>IF($L22&gt;0,J22/$L22*100,0)</f>
        <v>0</v>
      </c>
      <c r="L22" s="17">
        <f>SUM(F22,H22,J22)</f>
        <v>1970</v>
      </c>
      <c r="M22" s="17">
        <v>6449</v>
      </c>
      <c r="N22" s="17">
        <f>SUM(L22:M22)</f>
        <v>8419</v>
      </c>
      <c r="O22" s="32">
        <f>IF($E22&gt;0,N22/$E22*100,0)</f>
        <v>89.2221280203476</v>
      </c>
      <c r="P22" s="32">
        <v>2.18</v>
      </c>
      <c r="Q22" s="17">
        <f>E22-N22</f>
        <v>1017</v>
      </c>
      <c r="R22" s="32">
        <f>IF($E22&gt;0,Q22/$E22*100,0)</f>
        <v>10.7778719796524</v>
      </c>
      <c r="S22" s="17">
        <v>1009</v>
      </c>
      <c r="T22" s="60">
        <v>8</v>
      </c>
    </row>
    <row r="23" spans="1:20" ht="87.5" customHeight="1">
      <c r="A23" s="8" t="s">
        <v>16</v>
      </c>
      <c r="B23" s="17">
        <v>776</v>
      </c>
      <c r="C23" s="17">
        <v>71</v>
      </c>
      <c r="D23" s="17">
        <v>310</v>
      </c>
      <c r="E23" s="17">
        <f>SUM(B23:D23)</f>
        <v>1157</v>
      </c>
      <c r="F23" s="17">
        <v>255</v>
      </c>
      <c r="G23" s="32">
        <f>IF($L23&gt;0,F23/$L23*100,0)</f>
        <v>98.0769230769231</v>
      </c>
      <c r="H23" s="17">
        <v>5</v>
      </c>
      <c r="I23" s="32">
        <f>IF($L23&gt;0,H23/$L23*100,0)</f>
        <v>1.92307692307692</v>
      </c>
      <c r="J23" s="17">
        <v>0</v>
      </c>
      <c r="K23" s="32">
        <f>IF($L23&gt;0,J23/$L23*100,0)</f>
        <v>0</v>
      </c>
      <c r="L23" s="17">
        <f>SUM(F23,H23,J23)</f>
        <v>260</v>
      </c>
      <c r="M23" s="17">
        <v>761</v>
      </c>
      <c r="N23" s="17">
        <f>SUM(L23:M23)</f>
        <v>1021</v>
      </c>
      <c r="O23" s="32">
        <f>IF($E23&gt;0,N23/$E23*100,0)</f>
        <v>88.2454624027658</v>
      </c>
      <c r="P23" s="32">
        <v>2.03</v>
      </c>
      <c r="Q23" s="17">
        <f>E23-N23</f>
        <v>136</v>
      </c>
      <c r="R23" s="32">
        <f>IF($E23&gt;0,Q23/$E23*100,0)</f>
        <v>11.7545375972342</v>
      </c>
      <c r="S23" s="17">
        <v>136</v>
      </c>
      <c r="T23" s="59" t="s">
        <v>93</v>
      </c>
    </row>
    <row r="24" spans="1:20" ht="87.5" customHeight="1">
      <c r="A24" s="8" t="s">
        <v>17</v>
      </c>
      <c r="B24" s="17">
        <v>930</v>
      </c>
      <c r="C24" s="17">
        <v>78</v>
      </c>
      <c r="D24" s="17">
        <v>184</v>
      </c>
      <c r="E24" s="17">
        <f>SUM(B24:D24)</f>
        <v>1192</v>
      </c>
      <c r="F24" s="17">
        <v>363</v>
      </c>
      <c r="G24" s="32">
        <f>IF($L24&gt;0,F24/$L24*100,0)</f>
        <v>100</v>
      </c>
      <c r="H24" s="17">
        <v>0</v>
      </c>
      <c r="I24" s="32">
        <f>IF($L24&gt;0,H24/$L24*100,0)</f>
        <v>0</v>
      </c>
      <c r="J24" s="17">
        <v>0</v>
      </c>
      <c r="K24" s="32">
        <f>IF($L24&gt;0,J24/$L24*100,0)</f>
        <v>0</v>
      </c>
      <c r="L24" s="17">
        <f>SUM(F24,H24,J24)</f>
        <v>363</v>
      </c>
      <c r="M24" s="17">
        <v>714</v>
      </c>
      <c r="N24" s="17">
        <f>SUM(L24:M24)</f>
        <v>1077</v>
      </c>
      <c r="O24" s="32">
        <f>IF($E24&gt;0,N24/$E24*100,0)</f>
        <v>90.3523489932886</v>
      </c>
      <c r="P24" s="32">
        <v>1.77</v>
      </c>
      <c r="Q24" s="17">
        <f>E24-N24</f>
        <v>115</v>
      </c>
      <c r="R24" s="32">
        <f>IF($E24&gt;0,Q24/$E24*100,0)</f>
        <v>9.64765100671141</v>
      </c>
      <c r="S24" s="17">
        <v>114</v>
      </c>
      <c r="T24" s="60">
        <v>1</v>
      </c>
    </row>
    <row r="25" spans="1:20" ht="87.5" customHeight="1">
      <c r="A25" s="8" t="s">
        <v>18</v>
      </c>
      <c r="B25" s="17">
        <v>790</v>
      </c>
      <c r="C25" s="17">
        <v>172</v>
      </c>
      <c r="D25" s="17">
        <v>182</v>
      </c>
      <c r="E25" s="17">
        <f>SUM(B25:D25)</f>
        <v>1144</v>
      </c>
      <c r="F25" s="17">
        <v>324</v>
      </c>
      <c r="G25" s="32">
        <f>IF($L25&gt;0,F25/$L25*100,0)</f>
        <v>100</v>
      </c>
      <c r="H25" s="17">
        <v>0</v>
      </c>
      <c r="I25" s="32">
        <f>IF($L25&gt;0,H25/$L25*100,0)</f>
        <v>0</v>
      </c>
      <c r="J25" s="17">
        <v>0</v>
      </c>
      <c r="K25" s="32">
        <f>IF($L25&gt;0,J25/$L25*100,0)</f>
        <v>0</v>
      </c>
      <c r="L25" s="17">
        <f>SUM(F25,H25,J25)</f>
        <v>324</v>
      </c>
      <c r="M25" s="17">
        <v>711</v>
      </c>
      <c r="N25" s="17">
        <f>SUM(L25:M25)</f>
        <v>1035</v>
      </c>
      <c r="O25" s="32">
        <f>IF($E25&gt;0,N25/$E25*100,0)</f>
        <v>90.472027972028</v>
      </c>
      <c r="P25" s="32">
        <v>1.41</v>
      </c>
      <c r="Q25" s="17">
        <f>E25-N25</f>
        <v>109</v>
      </c>
      <c r="R25" s="32">
        <f>IF($E25&gt;0,Q25/$E25*100,0)</f>
        <v>9.52797202797203</v>
      </c>
      <c r="S25" s="17">
        <v>107</v>
      </c>
      <c r="T25" s="60">
        <v>2</v>
      </c>
    </row>
    <row r="26" spans="1:20" ht="87.5" customHeight="1">
      <c r="A26" s="8" t="s">
        <v>19</v>
      </c>
      <c r="B26" s="17">
        <v>1337</v>
      </c>
      <c r="C26" s="17">
        <v>95</v>
      </c>
      <c r="D26" s="17">
        <v>328</v>
      </c>
      <c r="E26" s="17">
        <f>SUM(B26:D26)</f>
        <v>1760</v>
      </c>
      <c r="F26" s="17">
        <v>270</v>
      </c>
      <c r="G26" s="32">
        <f>IF($L26&gt;0,F26/$L26*100,0)</f>
        <v>100</v>
      </c>
      <c r="H26" s="17">
        <v>0</v>
      </c>
      <c r="I26" s="32">
        <f>IF($L26&gt;0,H26/$L26*100,0)</f>
        <v>0</v>
      </c>
      <c r="J26" s="17">
        <v>0</v>
      </c>
      <c r="K26" s="32">
        <f>IF($L26&gt;0,J26/$L26*100,0)</f>
        <v>0</v>
      </c>
      <c r="L26" s="17">
        <f>SUM(F26,H26,J26)</f>
        <v>270</v>
      </c>
      <c r="M26" s="17">
        <v>1324</v>
      </c>
      <c r="N26" s="17">
        <f>SUM(L26:M26)</f>
        <v>1594</v>
      </c>
      <c r="O26" s="32">
        <f>IF($E26&gt;0,N26/$E26*100,0)</f>
        <v>90.5681818181818</v>
      </c>
      <c r="P26" s="32">
        <v>1.54</v>
      </c>
      <c r="Q26" s="17">
        <f>E26-N26</f>
        <v>166</v>
      </c>
      <c r="R26" s="32">
        <f>IF($E26&gt;0,Q26/$E26*100,0)</f>
        <v>9.43181818181818</v>
      </c>
      <c r="S26" s="17">
        <v>166</v>
      </c>
      <c r="T26" s="59" t="s">
        <v>93</v>
      </c>
    </row>
    <row r="27" spans="1:20" ht="87.5" customHeight="1">
      <c r="A27" s="8" t="s">
        <v>20</v>
      </c>
      <c r="B27" s="17">
        <v>654</v>
      </c>
      <c r="C27" s="17">
        <v>62</v>
      </c>
      <c r="D27" s="17">
        <v>171</v>
      </c>
      <c r="E27" s="17">
        <f>SUM(B27:D27)</f>
        <v>887</v>
      </c>
      <c r="F27" s="17">
        <v>204</v>
      </c>
      <c r="G27" s="32">
        <f>IF($L27&gt;0,F27/$L27*100,0)</f>
        <v>100</v>
      </c>
      <c r="H27" s="17">
        <v>0</v>
      </c>
      <c r="I27" s="32">
        <f>IF($L27&gt;0,H27/$L27*100,0)</f>
        <v>0</v>
      </c>
      <c r="J27" s="17">
        <v>0</v>
      </c>
      <c r="K27" s="32">
        <f>IF($L27&gt;0,J27/$L27*100,0)</f>
        <v>0</v>
      </c>
      <c r="L27" s="17">
        <f>SUM(F27,H27,J27)</f>
        <v>204</v>
      </c>
      <c r="M27" s="17">
        <v>581</v>
      </c>
      <c r="N27" s="17">
        <f>SUM(L27:M27)</f>
        <v>785</v>
      </c>
      <c r="O27" s="32">
        <f>IF($E27&gt;0,N27/$E27*100,0)</f>
        <v>88.5005636978579</v>
      </c>
      <c r="P27" s="32">
        <v>1.69</v>
      </c>
      <c r="Q27" s="17">
        <f>E27-N27</f>
        <v>102</v>
      </c>
      <c r="R27" s="32">
        <f>IF($E27&gt;0,Q27/$E27*100,0)</f>
        <v>11.4994363021421</v>
      </c>
      <c r="S27" s="17">
        <v>102</v>
      </c>
      <c r="T27" s="59" t="s">
        <v>93</v>
      </c>
    </row>
    <row r="28" spans="1:20" ht="87.5" customHeight="1">
      <c r="A28" s="8" t="s">
        <v>21</v>
      </c>
      <c r="B28" s="17">
        <v>3737</v>
      </c>
      <c r="C28" s="17">
        <v>448</v>
      </c>
      <c r="D28" s="17">
        <v>1968</v>
      </c>
      <c r="E28" s="17">
        <f>SUM(B28:D28)</f>
        <v>6153</v>
      </c>
      <c r="F28" s="17">
        <v>2315</v>
      </c>
      <c r="G28" s="32">
        <f>IF($L28&gt;0,F28/$L28*100,0)</f>
        <v>99.7844827586207</v>
      </c>
      <c r="H28" s="17">
        <v>5</v>
      </c>
      <c r="I28" s="32">
        <f>IF($L28&gt;0,H28/$L28*100,0)</f>
        <v>0.21551724137931</v>
      </c>
      <c r="J28" s="17">
        <v>0</v>
      </c>
      <c r="K28" s="32">
        <f>IF($L28&gt;0,J28/$L28*100,0)</f>
        <v>0</v>
      </c>
      <c r="L28" s="17">
        <f>SUM(F28,H28,J28)</f>
        <v>2320</v>
      </c>
      <c r="M28" s="17">
        <v>3275</v>
      </c>
      <c r="N28" s="17">
        <f>SUM(L28:M28)</f>
        <v>5595</v>
      </c>
      <c r="O28" s="32">
        <f>IF($E28&gt;0,N28/$E28*100,0)</f>
        <v>90.931253047294</v>
      </c>
      <c r="P28" s="32">
        <v>1.76</v>
      </c>
      <c r="Q28" s="17">
        <f>E28-N28</f>
        <v>558</v>
      </c>
      <c r="R28" s="32">
        <f>IF($E28&gt;0,Q28/$E28*100,0)</f>
        <v>9.068746952706</v>
      </c>
      <c r="S28" s="17">
        <v>550</v>
      </c>
      <c r="T28" s="60">
        <v>8</v>
      </c>
    </row>
    <row r="29" spans="1:20" ht="87.5" customHeight="1">
      <c r="A29" s="8" t="s">
        <v>22</v>
      </c>
      <c r="B29" s="17">
        <v>7600</v>
      </c>
      <c r="C29" s="17">
        <v>954</v>
      </c>
      <c r="D29" s="17">
        <v>2769</v>
      </c>
      <c r="E29" s="17">
        <f>SUM(B29:D29)</f>
        <v>11323</v>
      </c>
      <c r="F29" s="17">
        <v>3654</v>
      </c>
      <c r="G29" s="32">
        <f>IF($L29&gt;0,F29/$L29*100,0)</f>
        <v>99.9179655455291</v>
      </c>
      <c r="H29" s="17">
        <v>3</v>
      </c>
      <c r="I29" s="32">
        <f>IF($L29&gt;0,H29/$L29*100,0)</f>
        <v>0.0820344544708778</v>
      </c>
      <c r="J29" s="17">
        <v>0</v>
      </c>
      <c r="K29" s="32">
        <f>IF($L29&gt;0,J29/$L29*100,0)</f>
        <v>0</v>
      </c>
      <c r="L29" s="17">
        <f>SUM(F29,H29,J29)</f>
        <v>3657</v>
      </c>
      <c r="M29" s="17">
        <v>6407</v>
      </c>
      <c r="N29" s="17">
        <f>SUM(L29:M29)</f>
        <v>10064</v>
      </c>
      <c r="O29" s="32">
        <f>IF($E29&gt;0,N29/$E29*100,0)</f>
        <v>88.8810385940122</v>
      </c>
      <c r="P29" s="32">
        <v>2.3</v>
      </c>
      <c r="Q29" s="17">
        <f>E29-N29</f>
        <v>1259</v>
      </c>
      <c r="R29" s="32">
        <f>IF($E29&gt;0,Q29/$E29*100,0)</f>
        <v>11.1189614059878</v>
      </c>
      <c r="S29" s="17">
        <v>1245</v>
      </c>
      <c r="T29" s="60">
        <v>14</v>
      </c>
    </row>
    <row r="30" spans="1:20" ht="87.5" customHeight="1">
      <c r="A30" s="8" t="s">
        <v>23</v>
      </c>
      <c r="B30" s="17">
        <v>13830</v>
      </c>
      <c r="C30" s="17">
        <v>1184</v>
      </c>
      <c r="D30" s="17">
        <v>5444</v>
      </c>
      <c r="E30" s="17">
        <f>SUM(B30:D30)</f>
        <v>20458</v>
      </c>
      <c r="F30" s="17">
        <v>8129</v>
      </c>
      <c r="G30" s="32">
        <f>IF($L30&gt;0,F30/$L30*100,0)</f>
        <v>100</v>
      </c>
      <c r="H30" s="17">
        <v>0</v>
      </c>
      <c r="I30" s="32">
        <f>IF($L30&gt;0,H30/$L30*100,0)</f>
        <v>0</v>
      </c>
      <c r="J30" s="17">
        <v>0</v>
      </c>
      <c r="K30" s="32">
        <f>IF($L30&gt;0,J30/$L30*100,0)</f>
        <v>0</v>
      </c>
      <c r="L30" s="17">
        <f>SUM(F30,H30,J30)</f>
        <v>8129</v>
      </c>
      <c r="M30" s="17">
        <v>11694</v>
      </c>
      <c r="N30" s="17">
        <f>SUM(L30:M30)</f>
        <v>19823</v>
      </c>
      <c r="O30" s="32">
        <f>IF($E30&gt;0,N30/$E30*100,0)</f>
        <v>96.8960797731939</v>
      </c>
      <c r="P30" s="32">
        <v>1.03</v>
      </c>
      <c r="Q30" s="17">
        <f>E30-N30</f>
        <v>635</v>
      </c>
      <c r="R30" s="32">
        <f>IF($E30&gt;0,Q30/$E30*100,0)</f>
        <v>3.10392022680614</v>
      </c>
      <c r="S30" s="17">
        <v>633</v>
      </c>
      <c r="T30" s="59">
        <v>2</v>
      </c>
    </row>
    <row r="31" spans="1:20" ht="87.5" customHeight="1">
      <c r="A31" s="8" t="s">
        <v>24</v>
      </c>
      <c r="B31" s="17">
        <v>3956</v>
      </c>
      <c r="C31" s="17">
        <v>432</v>
      </c>
      <c r="D31" s="17">
        <v>1025</v>
      </c>
      <c r="E31" s="17">
        <f>SUM(B31:D31)</f>
        <v>5413</v>
      </c>
      <c r="F31" s="17">
        <v>1534</v>
      </c>
      <c r="G31" s="32">
        <f>IF($L31&gt;0,F31/$L31*100,0)</f>
        <v>99.2880258899676</v>
      </c>
      <c r="H31" s="17">
        <v>11</v>
      </c>
      <c r="I31" s="32">
        <f>IF($L31&gt;0,H31/$L31*100,0)</f>
        <v>0.711974110032363</v>
      </c>
      <c r="J31" s="17">
        <v>0</v>
      </c>
      <c r="K31" s="32">
        <f>IF($L31&gt;0,J31/$L31*100,0)</f>
        <v>0</v>
      </c>
      <c r="L31" s="17">
        <f>SUM(F31,H31,J31)</f>
        <v>1545</v>
      </c>
      <c r="M31" s="17">
        <v>3194</v>
      </c>
      <c r="N31" s="17">
        <f>SUM(L31:M31)</f>
        <v>4739</v>
      </c>
      <c r="O31" s="32">
        <f>IF($E31&gt;0,N31/$E31*100,0)</f>
        <v>87.5484943654166</v>
      </c>
      <c r="P31" s="32">
        <v>2.04</v>
      </c>
      <c r="Q31" s="17">
        <f>E31-N31</f>
        <v>674</v>
      </c>
      <c r="R31" s="32">
        <f>IF($E31&gt;0,Q31/$E31*100,0)</f>
        <v>12.4515056345834</v>
      </c>
      <c r="S31" s="17">
        <v>656</v>
      </c>
      <c r="T31" s="60">
        <v>18</v>
      </c>
    </row>
    <row r="32" spans="1:20" ht="87.5" customHeight="1">
      <c r="A32" s="8" t="s">
        <v>25</v>
      </c>
      <c r="B32" s="17">
        <v>3864</v>
      </c>
      <c r="C32" s="17">
        <v>373</v>
      </c>
      <c r="D32" s="17">
        <v>1249</v>
      </c>
      <c r="E32" s="17">
        <f>SUM(B32:D32)</f>
        <v>5486</v>
      </c>
      <c r="F32" s="17">
        <v>1474</v>
      </c>
      <c r="G32" s="32">
        <f>IF($L32&gt;0,F32/$L32*100,0)</f>
        <v>99.5945945945946</v>
      </c>
      <c r="H32" s="17">
        <v>6</v>
      </c>
      <c r="I32" s="32">
        <f>IF($L32&gt;0,H32/$L32*100,0)</f>
        <v>0.405405405405405</v>
      </c>
      <c r="J32" s="17">
        <v>0</v>
      </c>
      <c r="K32" s="32">
        <f>IF($L32&gt;0,J32/$L32*100,0)</f>
        <v>0</v>
      </c>
      <c r="L32" s="17">
        <f>SUM(F32,H32,J32)</f>
        <v>1480</v>
      </c>
      <c r="M32" s="17">
        <v>3505</v>
      </c>
      <c r="N32" s="17">
        <f>SUM(L32:M32)</f>
        <v>4985</v>
      </c>
      <c r="O32" s="32">
        <f>IF($E32&gt;0,N32/$E32*100,0)</f>
        <v>90.8676631425447</v>
      </c>
      <c r="P32" s="32">
        <v>1.56</v>
      </c>
      <c r="Q32" s="17">
        <f>E32-N32</f>
        <v>501</v>
      </c>
      <c r="R32" s="32">
        <f>IF($E32&gt;0,Q32/$E32*100,0)</f>
        <v>9.13233685745534</v>
      </c>
      <c r="S32" s="17">
        <v>490</v>
      </c>
      <c r="T32" s="60">
        <v>11</v>
      </c>
    </row>
    <row r="33" spans="1:20" ht="87.5" customHeight="1">
      <c r="A33" s="8" t="s">
        <v>26</v>
      </c>
      <c r="B33" s="17">
        <v>1446</v>
      </c>
      <c r="C33" s="17">
        <v>237</v>
      </c>
      <c r="D33" s="17">
        <v>727</v>
      </c>
      <c r="E33" s="17">
        <f>SUM(B33:D33)</f>
        <v>2410</v>
      </c>
      <c r="F33" s="17">
        <v>792</v>
      </c>
      <c r="G33" s="32">
        <f>IF($L33&gt;0,F33/$L33*100,0)</f>
        <v>100</v>
      </c>
      <c r="H33" s="17">
        <v>0</v>
      </c>
      <c r="I33" s="32">
        <f>IF($L33&gt;0,H33/$L33*100,0)</f>
        <v>0</v>
      </c>
      <c r="J33" s="17">
        <v>0</v>
      </c>
      <c r="K33" s="32">
        <f>IF($L33&gt;0,J33/$L33*100,0)</f>
        <v>0</v>
      </c>
      <c r="L33" s="17">
        <f>SUM(F33,H33,J33)</f>
        <v>792</v>
      </c>
      <c r="M33" s="17">
        <v>1311</v>
      </c>
      <c r="N33" s="17">
        <f>SUM(L33:M33)</f>
        <v>2103</v>
      </c>
      <c r="O33" s="32">
        <f>IF($E33&gt;0,N33/$E33*100,0)</f>
        <v>87.2614107883817</v>
      </c>
      <c r="P33" s="32">
        <v>2.01</v>
      </c>
      <c r="Q33" s="17">
        <f>E33-N33</f>
        <v>307</v>
      </c>
      <c r="R33" s="32">
        <f>IF($E33&gt;0,Q33/$E33*100,0)</f>
        <v>12.7385892116183</v>
      </c>
      <c r="S33" s="17">
        <v>304</v>
      </c>
      <c r="T33" s="60">
        <v>3</v>
      </c>
    </row>
    <row r="34" spans="1:20" ht="87.5" customHeight="1">
      <c r="A34" s="8" t="s">
        <v>27</v>
      </c>
      <c r="B34" s="17">
        <v>2382</v>
      </c>
      <c r="C34" s="17">
        <v>270</v>
      </c>
      <c r="D34" s="17">
        <v>1044</v>
      </c>
      <c r="E34" s="17">
        <f>SUM(B34:D34)</f>
        <v>3696</v>
      </c>
      <c r="F34" s="17">
        <v>992</v>
      </c>
      <c r="G34" s="32">
        <f>IF($L34&gt;0,F34/$L34*100,0)</f>
        <v>100</v>
      </c>
      <c r="H34" s="17">
        <v>0</v>
      </c>
      <c r="I34" s="32">
        <f>IF($L34&gt;0,H34/$L34*100,0)</f>
        <v>0</v>
      </c>
      <c r="J34" s="17">
        <v>0</v>
      </c>
      <c r="K34" s="32">
        <f>IF($L34&gt;0,J34/$L34*100,0)</f>
        <v>0</v>
      </c>
      <c r="L34" s="17">
        <f>SUM(F34,H34,J34)</f>
        <v>992</v>
      </c>
      <c r="M34" s="17">
        <v>2429</v>
      </c>
      <c r="N34" s="17">
        <f>SUM(L34:M34)</f>
        <v>3421</v>
      </c>
      <c r="O34" s="32">
        <f>IF($E34&gt;0,N34/$E34*100,0)</f>
        <v>92.5595238095238</v>
      </c>
      <c r="P34" s="32">
        <v>1.45</v>
      </c>
      <c r="Q34" s="17">
        <f>E34-N34</f>
        <v>275</v>
      </c>
      <c r="R34" s="32">
        <f>IF($E34&gt;0,Q34/$E34*100,0)</f>
        <v>7.44047619047619</v>
      </c>
      <c r="S34" s="17">
        <v>275</v>
      </c>
      <c r="T34" s="59" t="s">
        <v>93</v>
      </c>
    </row>
    <row r="35" spans="1:20" ht="87.5" customHeight="1">
      <c r="A35" s="8" t="s">
        <v>28</v>
      </c>
      <c r="B35" s="17">
        <v>6467</v>
      </c>
      <c r="C35" s="17">
        <v>381</v>
      </c>
      <c r="D35" s="17">
        <v>503</v>
      </c>
      <c r="E35" s="17">
        <f>SUM(B35:D35)</f>
        <v>7351</v>
      </c>
      <c r="F35" s="17">
        <v>819</v>
      </c>
      <c r="G35" s="32">
        <f>IF($L35&gt;0,F35/$L35*100,0)</f>
        <v>100</v>
      </c>
      <c r="H35" s="17">
        <v>0</v>
      </c>
      <c r="I35" s="32">
        <f>IF($L35&gt;0,H35/$L35*100,0)</f>
        <v>0</v>
      </c>
      <c r="J35" s="17">
        <v>0</v>
      </c>
      <c r="K35" s="32">
        <f>IF($L35&gt;0,J35/$L35*100,0)</f>
        <v>0</v>
      </c>
      <c r="L35" s="17">
        <f>SUM(F35,H35,J35)</f>
        <v>819</v>
      </c>
      <c r="M35" s="17">
        <v>6083</v>
      </c>
      <c r="N35" s="17">
        <f>SUM(L35:M35)</f>
        <v>6902</v>
      </c>
      <c r="O35" s="32">
        <f>IF($E35&gt;0,N35/$E35*100,0)</f>
        <v>93.891987484696</v>
      </c>
      <c r="P35" s="32">
        <v>1.67</v>
      </c>
      <c r="Q35" s="17">
        <f>E35-N35</f>
        <v>449</v>
      </c>
      <c r="R35" s="32">
        <f>IF($E35&gt;0,Q35/$E35*100,0)</f>
        <v>6.10801251530404</v>
      </c>
      <c r="S35" s="17">
        <v>448</v>
      </c>
      <c r="T35" s="60">
        <v>1</v>
      </c>
    </row>
    <row r="36" spans="1:20" ht="87.5" customHeight="1">
      <c r="A36" s="8" t="s">
        <v>29</v>
      </c>
      <c r="B36" s="17">
        <v>1232</v>
      </c>
      <c r="C36" s="17">
        <v>279</v>
      </c>
      <c r="D36" s="17">
        <v>1046</v>
      </c>
      <c r="E36" s="17">
        <f>SUM(B36:D36)</f>
        <v>2557</v>
      </c>
      <c r="F36" s="17">
        <v>688</v>
      </c>
      <c r="G36" s="32">
        <f>IF($L36&gt;0,F36/$L36*100,0)</f>
        <v>98.9928057553957</v>
      </c>
      <c r="H36" s="17">
        <v>7</v>
      </c>
      <c r="I36" s="32">
        <f>IF($L36&gt;0,H36/$L36*100,0)</f>
        <v>1.00719424460432</v>
      </c>
      <c r="J36" s="17">
        <v>0</v>
      </c>
      <c r="K36" s="32">
        <f>IF($L36&gt;0,J36/$L36*100,0)</f>
        <v>0</v>
      </c>
      <c r="L36" s="17">
        <f>SUM(F36,H36,J36)</f>
        <v>695</v>
      </c>
      <c r="M36" s="17">
        <v>1574</v>
      </c>
      <c r="N36" s="17">
        <f>SUM(L36:M36)</f>
        <v>2269</v>
      </c>
      <c r="O36" s="32">
        <f>IF($E36&gt;0,N36/$E36*100,0)</f>
        <v>88.7368009385999</v>
      </c>
      <c r="P36" s="32">
        <v>2.01</v>
      </c>
      <c r="Q36" s="17">
        <f>E36-N36</f>
        <v>288</v>
      </c>
      <c r="R36" s="32">
        <f>IF($E36&gt;0,Q36/$E36*100,0)</f>
        <v>11.2631990614001</v>
      </c>
      <c r="S36" s="17">
        <v>288</v>
      </c>
      <c r="T36" s="59" t="s">
        <v>93</v>
      </c>
    </row>
    <row r="37" spans="1:20" ht="87.5" customHeight="1">
      <c r="A37" s="8" t="s">
        <v>30</v>
      </c>
      <c r="B37" s="17">
        <v>488</v>
      </c>
      <c r="C37" s="17">
        <v>48</v>
      </c>
      <c r="D37" s="17">
        <v>191</v>
      </c>
      <c r="E37" s="17">
        <f>SUM(B37:D37)</f>
        <v>727</v>
      </c>
      <c r="F37" s="17">
        <v>161</v>
      </c>
      <c r="G37" s="32">
        <f>IF($L37&gt;0,F37/$L37*100,0)</f>
        <v>100</v>
      </c>
      <c r="H37" s="17">
        <v>0</v>
      </c>
      <c r="I37" s="32">
        <f>IF($L37&gt;0,H37/$L37*100,0)</f>
        <v>0</v>
      </c>
      <c r="J37" s="17">
        <v>0</v>
      </c>
      <c r="K37" s="32">
        <f>IF($L37&gt;0,J37/$L37*100,0)</f>
        <v>0</v>
      </c>
      <c r="L37" s="17">
        <f>SUM(F37,H37,J37)</f>
        <v>161</v>
      </c>
      <c r="M37" s="17">
        <v>458</v>
      </c>
      <c r="N37" s="17">
        <f>SUM(L37:M37)</f>
        <v>619</v>
      </c>
      <c r="O37" s="32">
        <f>IF($E37&gt;0,N37/$E37*100,0)</f>
        <v>85.1444291609354</v>
      </c>
      <c r="P37" s="32">
        <v>1.64</v>
      </c>
      <c r="Q37" s="17">
        <f>E37-N37</f>
        <v>108</v>
      </c>
      <c r="R37" s="32">
        <f>IF($E37&gt;0,Q37/$E37*100,0)</f>
        <v>14.8555708390647</v>
      </c>
      <c r="S37" s="17">
        <v>108</v>
      </c>
      <c r="T37" s="59" t="s">
        <v>93</v>
      </c>
    </row>
    <row r="38" spans="1:20" ht="87.5" customHeight="1">
      <c r="A38" s="8" t="s">
        <v>31</v>
      </c>
      <c r="B38" s="17">
        <v>18997</v>
      </c>
      <c r="C38" s="17">
        <v>1777</v>
      </c>
      <c r="D38" s="17">
        <v>4006</v>
      </c>
      <c r="E38" s="17">
        <f>SUM(B38:D38)</f>
        <v>24780</v>
      </c>
      <c r="F38" s="17">
        <v>8341</v>
      </c>
      <c r="G38" s="32">
        <f>IF($L38&gt;0,F38/$L38*100,0)</f>
        <v>99.4752534287418</v>
      </c>
      <c r="H38" s="17">
        <v>44</v>
      </c>
      <c r="I38" s="32">
        <f>IF($L38&gt;0,H38/$L38*100,0)</f>
        <v>0.524746571258199</v>
      </c>
      <c r="J38" s="17">
        <v>0</v>
      </c>
      <c r="K38" s="32">
        <f>IF($L38&gt;0,J38/$L38*100,0)</f>
        <v>0</v>
      </c>
      <c r="L38" s="17">
        <f>SUM(F38,H38,J38)</f>
        <v>8385</v>
      </c>
      <c r="M38" s="17">
        <v>14413</v>
      </c>
      <c r="N38" s="17">
        <f>SUM(L38:M38)</f>
        <v>22798</v>
      </c>
      <c r="O38" s="32">
        <f>IF($E38&gt;0,N38/$E38*100,0)</f>
        <v>92.001614205004</v>
      </c>
      <c r="P38" s="32">
        <v>1.87</v>
      </c>
      <c r="Q38" s="17">
        <f>E38-N38</f>
        <v>1982</v>
      </c>
      <c r="R38" s="32">
        <f>IF($E38&gt;0,Q38/$E38*100,0)</f>
        <v>7.99838579499596</v>
      </c>
      <c r="S38" s="17">
        <v>1966</v>
      </c>
      <c r="T38" s="60">
        <v>16</v>
      </c>
    </row>
    <row r="39" spans="1:20" ht="87.5" customHeight="1">
      <c r="A39" s="8" t="s">
        <v>32</v>
      </c>
      <c r="B39" s="17">
        <v>882</v>
      </c>
      <c r="C39" s="17">
        <v>148</v>
      </c>
      <c r="D39" s="17">
        <v>336</v>
      </c>
      <c r="E39" s="17">
        <f>SUM(B39:D39)</f>
        <v>1366</v>
      </c>
      <c r="F39" s="17">
        <v>348</v>
      </c>
      <c r="G39" s="32">
        <f>IF($L39&gt;0,F39/$L39*100,0)</f>
        <v>99.1452991452991</v>
      </c>
      <c r="H39" s="17">
        <v>3</v>
      </c>
      <c r="I39" s="32">
        <f>IF($L39&gt;0,H39/$L39*100,0)</f>
        <v>0.854700854700855</v>
      </c>
      <c r="J39" s="17">
        <v>0</v>
      </c>
      <c r="K39" s="32">
        <f>IF($L39&gt;0,J39/$L39*100,0)</f>
        <v>0</v>
      </c>
      <c r="L39" s="17">
        <f>SUM(F39,H39,J39)</f>
        <v>351</v>
      </c>
      <c r="M39" s="17">
        <v>825</v>
      </c>
      <c r="N39" s="17">
        <f>SUM(L39:M39)</f>
        <v>1176</v>
      </c>
      <c r="O39" s="32">
        <f>IF($E39&gt;0,N39/$E39*100,0)</f>
        <v>86.090775988287</v>
      </c>
      <c r="P39" s="32">
        <v>2.56</v>
      </c>
      <c r="Q39" s="17">
        <f>E39-N39</f>
        <v>190</v>
      </c>
      <c r="R39" s="32">
        <f>IF($E39&gt;0,Q39/$E39*100,0)</f>
        <v>13.909224011713</v>
      </c>
      <c r="S39" s="17">
        <v>190</v>
      </c>
      <c r="T39" s="59" t="s">
        <v>93</v>
      </c>
    </row>
    <row r="40" spans="1:20" ht="87.5" customHeight="1">
      <c r="A40" s="8" t="s">
        <v>33</v>
      </c>
      <c r="B40" s="17">
        <v>1688</v>
      </c>
      <c r="C40" s="17">
        <v>333</v>
      </c>
      <c r="D40" s="17">
        <v>694</v>
      </c>
      <c r="E40" s="17">
        <f>SUM(B40:D40)</f>
        <v>2715</v>
      </c>
      <c r="F40" s="17">
        <v>965</v>
      </c>
      <c r="G40" s="32">
        <f>IF($L40&gt;0,F40/$L40*100,0)</f>
        <v>99.6900826446281</v>
      </c>
      <c r="H40" s="17">
        <v>3</v>
      </c>
      <c r="I40" s="32">
        <f>IF($L40&gt;0,H40/$L40*100,0)</f>
        <v>0.309917355371901</v>
      </c>
      <c r="J40" s="17">
        <v>0</v>
      </c>
      <c r="K40" s="32">
        <f>IF($L40&gt;0,J40/$L40*100,0)</f>
        <v>0</v>
      </c>
      <c r="L40" s="17">
        <f>SUM(F40,H40,J40)</f>
        <v>968</v>
      </c>
      <c r="M40" s="17">
        <v>1312</v>
      </c>
      <c r="N40" s="17">
        <f>SUM(L40:M40)</f>
        <v>2280</v>
      </c>
      <c r="O40" s="32">
        <f>IF($E40&gt;0,N40/$E40*100,0)</f>
        <v>83.9779005524862</v>
      </c>
      <c r="P40" s="53">
        <v>2.03</v>
      </c>
      <c r="Q40" s="17">
        <f>E40-N40</f>
        <v>435</v>
      </c>
      <c r="R40" s="32">
        <f>IF($E40&gt;0,Q40/$E40*100,0)</f>
        <v>16.0220994475138</v>
      </c>
      <c r="S40" s="17">
        <v>383</v>
      </c>
      <c r="T40" s="60">
        <v>52</v>
      </c>
    </row>
    <row r="41" spans="1:20" ht="70.6" customHeight="1">
      <c r="A41" s="2"/>
      <c r="B41" s="18"/>
      <c r="C41" s="23"/>
      <c r="D41" s="23"/>
      <c r="E41" s="23"/>
      <c r="F41" s="23"/>
      <c r="G41" s="33"/>
      <c r="H41" s="23"/>
      <c r="I41" s="29"/>
      <c r="J41" s="2"/>
      <c r="K41" s="33"/>
      <c r="L41" s="43"/>
      <c r="M41" s="43"/>
      <c r="N41" s="43"/>
      <c r="O41" s="51"/>
      <c r="P41" s="54" t="s">
        <v>84</v>
      </c>
      <c r="Q41" s="54"/>
      <c r="R41" s="55"/>
      <c r="S41" s="55"/>
      <c r="T41" s="55"/>
    </row>
    <row r="42" spans="1:20" ht="70.6" customHeight="1">
      <c r="A42" s="9"/>
      <c r="B42" s="9"/>
      <c r="C42" s="9"/>
      <c r="D42" s="9"/>
      <c r="E42" s="25"/>
      <c r="F42" s="25"/>
      <c r="G42" s="34" t="s">
        <v>60</v>
      </c>
      <c r="H42" s="34"/>
      <c r="I42" s="27"/>
      <c r="J42" s="9"/>
      <c r="K42" s="41"/>
      <c r="L42" s="44"/>
      <c r="M42" s="44"/>
      <c r="N42" s="44"/>
      <c r="O42" s="41"/>
      <c r="P42" s="44"/>
      <c r="Q42" s="44"/>
      <c r="R42" s="11"/>
      <c r="S42" s="11"/>
      <c r="T42" s="11"/>
    </row>
    <row r="43" spans="1:20" ht="70.6" customHeight="1">
      <c r="A43" s="10" t="s">
        <v>34</v>
      </c>
      <c r="B43" s="10"/>
      <c r="C43" s="10"/>
      <c r="D43" s="10" t="s">
        <v>50</v>
      </c>
      <c r="E43" s="10"/>
      <c r="F43" s="10"/>
      <c r="G43" s="27"/>
      <c r="H43" s="9"/>
      <c r="I43" s="35"/>
      <c r="J43" s="34"/>
      <c r="K43" s="35"/>
      <c r="L43" s="10" t="s">
        <v>71</v>
      </c>
      <c r="M43" s="10"/>
      <c r="N43" s="10"/>
      <c r="O43" s="27"/>
      <c r="P43" s="9"/>
      <c r="Q43" s="9"/>
      <c r="R43" s="11"/>
      <c r="S43" s="11"/>
      <c r="T43" s="11"/>
    </row>
    <row r="44" spans="1:20" ht="70.6" customHeight="1">
      <c r="A44" s="10"/>
      <c r="B44" s="10"/>
      <c r="C44" s="10"/>
      <c r="D44" s="10"/>
      <c r="E44" s="10"/>
      <c r="F44" s="10"/>
      <c r="G44" s="34" t="s">
        <v>61</v>
      </c>
      <c r="H44" s="34"/>
      <c r="I44" s="35"/>
      <c r="J44" s="39"/>
      <c r="K44" s="35"/>
      <c r="L44" s="10"/>
      <c r="M44" s="10"/>
      <c r="N44" s="45"/>
      <c r="O44" s="41"/>
      <c r="P44" s="44"/>
      <c r="Q44" s="44"/>
      <c r="R44" s="11"/>
      <c r="S44" s="11"/>
      <c r="T44" s="11"/>
    </row>
    <row r="45" spans="1:20" ht="70.6" customHeight="1">
      <c r="A45" s="10"/>
      <c r="B45" s="10"/>
      <c r="C45" s="10"/>
      <c r="D45" s="10"/>
      <c r="E45" s="10"/>
      <c r="F45" s="10"/>
      <c r="G45" s="35"/>
      <c r="H45" s="10"/>
      <c r="I45" s="35"/>
      <c r="J45" s="10"/>
      <c r="K45" s="42"/>
      <c r="L45" s="10"/>
      <c r="M45" s="10"/>
      <c r="N45" s="10"/>
      <c r="O45" s="41"/>
      <c r="P45" s="9"/>
      <c r="Q45" s="9"/>
      <c r="R45" s="11"/>
      <c r="S45" s="11"/>
      <c r="T45" s="11"/>
    </row>
    <row r="46" spans="1:20" ht="70.6" customHeight="1">
      <c r="A46" s="10" t="s">
        <v>35</v>
      </c>
      <c r="B46" s="19" t="s">
        <v>42</v>
      </c>
      <c r="C46" s="19"/>
      <c r="D46" s="10"/>
      <c r="E46" s="10"/>
      <c r="F46" s="10"/>
      <c r="G46" s="35"/>
      <c r="H46" s="10"/>
      <c r="I46" s="35"/>
      <c r="J46" s="10"/>
      <c r="K46" s="42"/>
      <c r="L46" s="45"/>
      <c r="M46" s="10"/>
      <c r="N46" s="10"/>
      <c r="O46" s="41"/>
      <c r="P46" s="44"/>
      <c r="Q46" s="44"/>
      <c r="R46" s="11"/>
      <c r="S46" s="11"/>
      <c r="T46" s="11"/>
    </row>
    <row r="47" spans="1:20" ht="70.6" customHeight="1">
      <c r="A47" s="10" t="s">
        <v>36</v>
      </c>
      <c r="B47" s="20" t="s">
        <v>43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7"/>
      <c r="P47" s="9"/>
      <c r="Q47" s="44"/>
      <c r="R47" s="11"/>
      <c r="S47" s="11"/>
      <c r="T47" s="11"/>
    </row>
    <row r="48" spans="1:20" ht="70.6" customHeight="1">
      <c r="A48" s="10" t="s">
        <v>37</v>
      </c>
      <c r="B48" s="20" t="s">
        <v>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</sheetData>
  <mergeCells count="27"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B7:B9"/>
    <mergeCell ref="C7:C9"/>
    <mergeCell ref="D7:D9"/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M7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