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state="visible" r:id="rId4"/>
  </sheets>
</workbook>
</file>

<file path=xl/sharedStrings.xml><?xml version="1.0" encoding="utf-8"?>
<sst xmlns="http://schemas.openxmlformats.org/spreadsheetml/2006/main" count="95">
  <si>
    <t>公開類</t>
  </si>
  <si>
    <t>月報</t>
  </si>
  <si>
    <t>臺中市政府一級機關一般公文統計表(修正表)</t>
  </si>
  <si>
    <t>中華民國111年3月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</si>
  <si>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</si>
  <si>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</si>
  <si>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</si>
  <si>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</si>
  <si>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</si>
  <si>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</si>
  <si>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</si>
  <si>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</si>
  <si>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</si>
  <si>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</si>
  <si>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</si>
  <si>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</si>
  <si>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</si>
  <si>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</si>
  <si>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</si>
  <si>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</si>
  <si>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</si>
  <si>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</si>
  <si>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</si>
  <si>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</si>
  <si>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</si>
  <si>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</si>
  <si>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</si>
  <si>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</si>
  <si>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</si>
  <si>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</si>
  <si>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</si>
  <si>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</si>
  <si>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</si>
  <si>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</si>
  <si>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</si>
  <si>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修正原因: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</si>
  <si>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</si>
  <si>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</si>
  <si>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</si>
  <si>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</si>
  <si>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</si>
  <si>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</si>
  <si>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</si>
  <si>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合計發文平均日數有誤。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</si>
  <si>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</si>
  <si>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</si>
  <si>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</si>
  <si>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</si>
  <si>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</si>
  <si>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</si>
  <si>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</si>
  <si>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</si>
  <si>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</si>
  <si>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</si>
  <si>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</si>
  <si>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</si>
  <si>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</si>
  <si>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</si>
  <si>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</si>
  <si>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</si>
  <si>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</si>
  <si>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</si>
  <si>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</si>
  <si>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</si>
  <si>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</si>
  <si>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</si>
  <si>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</si>
  <si>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</si>
  <si>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</si>
  <si>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</si>
  <si>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</si>
  <si>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</si>
  <si>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</si>
  <si>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</si>
  <si>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</si>
  <si>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</si>
  <si>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</si>
  <si>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</si>
  <si>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</si>
  <si>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</si>
  <si>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</si>
  <si>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</si>
  <si>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</si>
  <si>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</si>
  <si>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</si>
  <si>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</si>
  <si>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111 年 4 月 18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</si>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</sst>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96"/>
    <numFmt formatCode="#,##0;\-#,##0;\-" numFmtId="197"/>
    <numFmt formatCode="_-* #,##0_-;\-* #,##0_-;_-* &quot;-&quot;??_-;_-@_-" numFmtId="198"/>
    <numFmt formatCode="#,##0.00_);[Red]\(#,##0.00\)" numFmtId="199"/>
    <numFmt formatCode="#,##0.00;\-#,##0.00;\-" numFmtId="200"/>
    <numFmt formatCode="_(* #,##0.00_);_(* \(#,##0.00\);_(* &quot;-&quot;??_);_(@_)" numFmtId="201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49" fontId="4" borderId="3" xfId="0" applyNumberFormat="true" applyFont="true" applyBorder="true">
      <alignment horizontal="center" vertical="center" wrapText="true"/>
    </xf>
    <xf numFmtId="0" fontId="2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6" xfId="0" applyFont="true" applyBorder="true">
      <alignment horizontal="right" vertical="center" wrapText="true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0" xfId="0" applyFont="true"/>
    <xf numFmtId="0" fontId="7" borderId="8" xfId="0" applyFont="true" applyBorder="true"/>
    <xf numFmtId="0" fontId="2" borderId="9" xfId="0" applyFont="true" applyBorder="true">
      <alignment horizontal="righ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8" borderId="1" xfId="0" applyNumberFormat="true" applyFont="true" applyBorder="true">
      <alignment horizontal="center" vertical="center" wrapText="true"/>
    </xf>
    <xf numFmtId="197" fontId="9" borderId="1" xfId="0" applyNumberFormat="true" applyFont="true" applyBorder="true">
      <alignment horizontal="right" vertical="center"/>
    </xf>
    <xf numFmtId="198" fontId="2" borderId="2" xfId="0" applyNumberFormat="true" applyFont="true" applyBorder="true">
      <alignment horizontal="right" vertical="center"/>
    </xf>
    <xf numFmtId="0" fontId="1" borderId="0" xfId="0" applyFont="true">
      <alignment horizontal="left" vertical="center"/>
    </xf>
    <xf numFmtId="0" fontId="1" borderId="0" xfId="0" applyFont="true">
      <alignment vertical="center"/>
    </xf>
    <xf numFmtId="0" fontId="7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99" fontId="2" borderId="0" xfId="0" applyNumberFormat="true" applyFont="true">
      <alignment horizontal="right" vertical="center"/>
    </xf>
    <xf numFmtId="199" fontId="2" borderId="3" xfId="0" applyNumberFormat="true" applyFont="true" applyBorder="true">
      <alignment horizontal="right" vertical="center"/>
    </xf>
    <xf numFmtId="199" fontId="2" borderId="2" xfId="0" applyNumberFormat="true" applyFont="true" applyBorder="true">
      <alignment horizontal="right" vertical="center"/>
    </xf>
    <xf numFmtId="199" fontId="2" borderId="1" xfId="0" applyNumberFormat="true" applyFont="true" applyBorder="true">
      <alignment horizontal="center" vertical="center" wrapText="true"/>
    </xf>
    <xf numFmtId="199" fontId="10" borderId="1" xfId="0" applyNumberFormat="true" applyFont="true" applyBorder="true">
      <alignment horizontal="center" vertical="center" wrapText="true"/>
    </xf>
    <xf numFmtId="200" fontId="9" borderId="1" xfId="0" applyNumberFormat="true" applyFont="true" applyBorder="true">
      <alignment horizontal="right" vertical="center"/>
    </xf>
    <xf numFmtId="199" fontId="2" borderId="2" xfId="0" applyNumberFormat="true" applyFont="true" applyBorder="true">
      <alignment horizontal="right" vertical="center" wrapText="true"/>
    </xf>
    <xf numFmtId="0" fontId="1" borderId="0" xfId="0" applyFont="true">
      <alignment horizontal="center" vertical="center"/>
    </xf>
    <xf numFmtId="199" fontId="1" borderId="0" xfId="0" applyNumberFormat="true" applyFont="true">
      <alignment horizontal="right" vertical="center"/>
    </xf>
    <xf numFmtId="10" fontId="2" borderId="0" xfId="0" applyNumberFormat="true" applyFont="true">
      <alignment horizontal="right" vertical="center"/>
    </xf>
    <xf numFmtId="0" fontId="11" borderId="1" xfId="0" applyFont="true" applyBorder="true">
      <alignment horizontal="center" vertical="center" wrapText="true"/>
    </xf>
    <xf numFmtId="0" fontId="12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199" fontId="1" borderId="0" xfId="0" applyNumberFormat="true" applyFont="true">
      <alignment horizontal="center" vertical="center"/>
    </xf>
    <xf numFmtId="199" fontId="2" borderId="0" xfId="0" applyNumberFormat="true" applyFont="true">
      <alignment horizontal="right" vertical="center" wrapText="true"/>
    </xf>
    <xf numFmtId="199" fontId="1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8" borderId="1" xfId="0" applyFont="true" applyBorder="true">
      <alignment horizontal="center" vertical="center" wrapText="true"/>
    </xf>
    <xf numFmtId="199" fontId="1" borderId="1" xfId="0" applyNumberFormat="true" applyFont="true" applyBorder="true">
      <alignment horizontal="center" vertical="center"/>
    </xf>
    <xf numFmtId="199" fontId="12" borderId="1" xfId="0" applyNumberFormat="true" applyFont="true" applyBorder="true">
      <alignment horizontal="center" vertical="center" wrapText="true"/>
    </xf>
    <xf numFmtId="199" fontId="8" borderId="1" xfId="0" applyNumberFormat="true" applyFont="true" applyBorder="true">
      <alignment horizontal="center" vertical="center"/>
    </xf>
    <xf numFmtId="0" fontId="7" borderId="2" xfId="0" applyFont="true" applyBorder="true"/>
    <xf numFmtId="49" fontId="2" borderId="1" xfId="0" applyNumberFormat="true" applyFont="true" applyBorder="true">
      <alignment horizontal="center" vertical="center"/>
    </xf>
    <xf numFmtId="201" fontId="9" borderId="1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0" fontId="6" borderId="2" xfId="0" applyFont="true" applyBorder="true"/>
    <xf numFmtId="199" fontId="13" borderId="1" xfId="0" applyNumberFormat="true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8" borderId="10" xfId="0" applyNumberFormat="true" applyFont="true" applyBorder="true">
      <alignment horizontal="center" vertical="center" wrapText="true"/>
    </xf>
    <xf numFmtId="197" fontId="9" borderId="10" xfId="0" applyNumberFormat="true" applyFont="true" applyBorder="true">
      <alignment horizontal="right" vertical="center"/>
    </xf>
    <xf numFmtId="0" fontId="6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200"/>
  <sheetViews>
    <sheetView zoomScale="100" topLeftCell="A1" workbookViewId="0" showGridLines="true" showRowColHeaders="true">
      <selection activeCell="E11" sqref="E11:E11"/>
    </sheetView>
  </sheetViews>
  <sheetFormatPr customHeight="false" defaultColWidth="9.28125" defaultRowHeight="15"/>
  <cols>
    <col min="1" max="1" bestFit="false" customWidth="true" width="16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20" bestFit="false" customWidth="true" width="11.00390625" hidden="false" outlineLevel="0"/>
  </cols>
  <sheetData>
    <row r="1" ht="23.5376602564103" customHeight="true">
      <c r="A1" s="1" t="s">
        <v>0</v>
      </c>
      <c r="B1" s="12"/>
      <c r="C1" s="21"/>
      <c r="D1" s="9"/>
      <c r="E1" s="9"/>
      <c r="F1" s="9"/>
      <c r="G1" s="27"/>
      <c r="H1" s="36"/>
      <c r="I1" s="27"/>
      <c r="J1" s="36"/>
      <c r="K1" s="40"/>
      <c r="L1" s="34"/>
      <c r="M1" s="9"/>
      <c r="N1" s="46"/>
      <c r="O1" s="48" t="s">
        <v>79</v>
      </c>
      <c r="P1" s="14" t="s">
        <v>82</v>
      </c>
      <c r="Q1" s="14"/>
      <c r="R1" s="14"/>
      <c r="S1" s="14"/>
      <c r="T1" s="14"/>
      <c r="U1" s="60"/>
    </row>
    <row r="2" ht="19.7816506410256" customHeight="true">
      <c r="A2" s="1" t="s">
        <v>1</v>
      </c>
      <c r="B2" s="13" t="s">
        <v>39</v>
      </c>
      <c r="C2" s="22" t="s">
        <v>47</v>
      </c>
      <c r="D2" s="24"/>
      <c r="E2" s="24"/>
      <c r="F2" s="24"/>
      <c r="G2" s="28"/>
      <c r="H2" s="24"/>
      <c r="I2" s="24"/>
      <c r="J2" s="24"/>
      <c r="K2" s="24"/>
      <c r="L2" s="24"/>
      <c r="M2" s="24"/>
      <c r="N2" s="24"/>
      <c r="O2" s="48" t="s">
        <v>80</v>
      </c>
      <c r="P2" s="52" t="s">
        <v>83</v>
      </c>
      <c r="Q2" s="52"/>
      <c r="R2" s="52"/>
      <c r="S2" s="52"/>
      <c r="T2" s="52"/>
      <c r="U2" s="60"/>
    </row>
    <row r="3" ht="16.7768429487179" customHeight="true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5"/>
      <c r="S3" s="55"/>
      <c r="T3" s="55"/>
    </row>
    <row r="4" ht="38.9623397435897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9.7135416666667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7816506410256" customHeight="true">
      <c r="A6" s="5"/>
      <c r="B6" s="14" t="s">
        <v>40</v>
      </c>
      <c r="C6" s="14"/>
      <c r="D6" s="14"/>
      <c r="E6" s="14"/>
      <c r="F6" s="14" t="s">
        <v>55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87</v>
      </c>
      <c r="R6" s="14"/>
      <c r="S6" s="14"/>
      <c r="T6" s="14"/>
      <c r="U6" s="12"/>
    </row>
    <row r="7" ht="20.1822916666667" customHeight="true">
      <c r="A7" s="6"/>
      <c r="B7" s="15" t="s">
        <v>41</v>
      </c>
      <c r="C7" s="15" t="s">
        <v>48</v>
      </c>
      <c r="D7" s="15" t="s">
        <v>50</v>
      </c>
      <c r="E7" s="15" t="s">
        <v>4</v>
      </c>
      <c r="F7" s="26" t="s">
        <v>56</v>
      </c>
      <c r="G7" s="26"/>
      <c r="H7" s="26"/>
      <c r="I7" s="26"/>
      <c r="J7" s="26"/>
      <c r="K7" s="26"/>
      <c r="L7" s="15" t="s">
        <v>70</v>
      </c>
      <c r="M7" s="15" t="s">
        <v>74</v>
      </c>
      <c r="N7" s="26" t="s">
        <v>76</v>
      </c>
      <c r="O7" s="26"/>
      <c r="P7" s="15" t="s">
        <v>84</v>
      </c>
      <c r="Q7" s="26" t="s">
        <v>87</v>
      </c>
      <c r="R7" s="26"/>
      <c r="S7" s="15" t="s">
        <v>91</v>
      </c>
      <c r="T7" s="57" t="s">
        <v>93</v>
      </c>
    </row>
    <row r="8" ht="16.7768429487179" customHeight="true">
      <c r="A8" s="6"/>
      <c r="B8" s="15"/>
      <c r="C8" s="15"/>
      <c r="D8" s="15"/>
      <c r="E8" s="16" t="s">
        <v>53</v>
      </c>
      <c r="F8" s="26" t="s">
        <v>57</v>
      </c>
      <c r="G8" s="26"/>
      <c r="H8" s="37" t="s">
        <v>64</v>
      </c>
      <c r="I8" s="37"/>
      <c r="J8" s="38" t="s">
        <v>67</v>
      </c>
      <c r="K8" s="38"/>
      <c r="L8" s="16" t="s">
        <v>71</v>
      </c>
      <c r="M8" s="15"/>
      <c r="N8" s="47" t="s">
        <v>77</v>
      </c>
      <c r="O8" s="47"/>
      <c r="P8" s="15"/>
      <c r="Q8" s="47" t="s">
        <v>88</v>
      </c>
      <c r="R8" s="47"/>
      <c r="S8" s="15"/>
      <c r="T8" s="57"/>
    </row>
    <row r="9" ht="16.7768429487179" customHeight="true">
      <c r="A9" s="6"/>
      <c r="B9" s="15"/>
      <c r="C9" s="15"/>
      <c r="D9" s="15"/>
      <c r="E9" s="16"/>
      <c r="F9" s="15" t="s">
        <v>58</v>
      </c>
      <c r="G9" s="30" t="s">
        <v>60</v>
      </c>
      <c r="H9" s="15" t="s">
        <v>58</v>
      </c>
      <c r="I9" s="30" t="s">
        <v>60</v>
      </c>
      <c r="J9" s="15" t="s">
        <v>58</v>
      </c>
      <c r="K9" s="30" t="s">
        <v>60</v>
      </c>
      <c r="L9" s="16"/>
      <c r="M9" s="15"/>
      <c r="N9" s="15" t="s">
        <v>58</v>
      </c>
      <c r="O9" s="49" t="s">
        <v>60</v>
      </c>
      <c r="P9" s="15"/>
      <c r="Q9" s="15" t="s">
        <v>58</v>
      </c>
      <c r="R9" s="49" t="s">
        <v>60</v>
      </c>
      <c r="S9" s="15"/>
      <c r="T9" s="57"/>
    </row>
    <row r="10" ht="29.5472756410256" customHeight="true">
      <c r="A10" s="7"/>
      <c r="B10" s="16" t="s">
        <v>42</v>
      </c>
      <c r="C10" s="16" t="s">
        <v>49</v>
      </c>
      <c r="D10" s="16" t="s">
        <v>51</v>
      </c>
      <c r="E10" s="16" t="s">
        <v>54</v>
      </c>
      <c r="F10" s="16" t="s">
        <v>59</v>
      </c>
      <c r="G10" s="31" t="s">
        <v>61</v>
      </c>
      <c r="H10" s="16" t="s">
        <v>65</v>
      </c>
      <c r="I10" s="31" t="s">
        <v>66</v>
      </c>
      <c r="J10" s="16" t="s">
        <v>68</v>
      </c>
      <c r="K10" s="31" t="s">
        <v>69</v>
      </c>
      <c r="L10" s="16" t="s">
        <v>72</v>
      </c>
      <c r="M10" s="16" t="s">
        <v>75</v>
      </c>
      <c r="N10" s="16" t="s">
        <v>78</v>
      </c>
      <c r="O10" s="50" t="s">
        <v>81</v>
      </c>
      <c r="P10" s="16" t="s">
        <v>85</v>
      </c>
      <c r="Q10" s="16" t="s">
        <v>89</v>
      </c>
      <c r="R10" s="56" t="s">
        <v>90</v>
      </c>
      <c r="S10" s="16" t="s">
        <v>92</v>
      </c>
      <c r="T10" s="58" t="s">
        <v>94</v>
      </c>
    </row>
    <row r="11" ht="24.8898237179487" customHeight="true">
      <c r="A11" s="8" t="s">
        <v>4</v>
      </c>
      <c r="B11" s="17" t="n">
        <f>SUM(B12:B40)</f>
        <v>140494</v>
      </c>
      <c r="C11" s="17" t="n">
        <f>SUM(C12:C40)</f>
        <v>16005</v>
      </c>
      <c r="D11" s="17" t="n">
        <f>SUM(D12:D40)</f>
        <v>46450</v>
      </c>
      <c r="E11" s="17" t="n">
        <f>SUM(B11:D11)</f>
        <v>202949</v>
      </c>
      <c r="F11" s="17" t="n">
        <f>SUM(F12:F40)</f>
        <v>68103</v>
      </c>
      <c r="G11" s="32" t="n">
        <f>IF($L11&gt;0, F11/$L11*100, 0)</f>
        <v>99.7612281369935</v>
      </c>
      <c r="H11" s="17" t="n">
        <f>SUM(H12:H40)</f>
        <v>163</v>
      </c>
      <c r="I11" s="32" t="n">
        <f>IF($L11&gt;0, H11/$L11*100, 0)</f>
        <v>0.238771863006475</v>
      </c>
      <c r="J11" s="17" t="n">
        <f>SUM(J12:J40)</f>
        <v>0</v>
      </c>
      <c r="K11" s="32" t="n">
        <f>IF($L11&gt;0, J11/$L11*100, 0)</f>
        <v>0</v>
      </c>
      <c r="L11" s="17" t="n">
        <f>SUM(F11, H11, J11)</f>
        <v>68266</v>
      </c>
      <c r="M11" s="17" t="n">
        <f>SUM(M12:M40)</f>
        <v>117978</v>
      </c>
      <c r="N11" s="17" t="n">
        <f>SUM(L11:M11)</f>
        <v>186244</v>
      </c>
      <c r="O11" s="32" t="n">
        <f>IF($E11&gt;0, N11/$E11*100, 0)</f>
        <v>91.7688680407393</v>
      </c>
      <c r="P11" s="32" t="n">
        <v>1.7433987636598</v>
      </c>
      <c r="Q11" s="17" t="n">
        <f>E11-N11</f>
        <v>16705</v>
      </c>
      <c r="R11" s="32" t="n">
        <f>IF($E11&gt;0, Q11/$E11*100, 0)</f>
        <v>8.2311319592607</v>
      </c>
      <c r="S11" s="17" t="n">
        <f>SUM(S12:S40)</f>
        <v>16324</v>
      </c>
      <c r="T11" s="59" t="n">
        <f>SUM(T12:T40)</f>
        <v>381</v>
      </c>
    </row>
    <row r="12" ht="24.8898237179487" customHeight="true">
      <c r="A12" s="8" t="s">
        <v>5</v>
      </c>
      <c r="B12" s="17" t="n">
        <v>1003</v>
      </c>
      <c r="C12" s="17" t="n">
        <v>95</v>
      </c>
      <c r="D12" s="17" t="n">
        <v>294</v>
      </c>
      <c r="E12" s="17" t="n">
        <f>SUM(B12:D12)</f>
        <v>1392</v>
      </c>
      <c r="F12" s="17" t="n">
        <v>365</v>
      </c>
      <c r="G12" s="32" t="n">
        <f>IF($L12&gt;0, F12/$L12*100, 0)</f>
        <v>98.9159891598916</v>
      </c>
      <c r="H12" s="17" t="n">
        <v>4</v>
      </c>
      <c r="I12" s="32" t="n">
        <f>IF($L12&gt;0, H12/$L12*100, 0)</f>
        <v>1.0840108401084</v>
      </c>
      <c r="J12" s="17" t="n">
        <v>0</v>
      </c>
      <c r="K12" s="32" t="n">
        <f>IF($L12&gt;0, J12/$L12*100, 0)</f>
        <v>0</v>
      </c>
      <c r="L12" s="17" t="n">
        <f>SUM(F12, H12, J12)</f>
        <v>369</v>
      </c>
      <c r="M12" s="17" t="n">
        <v>909</v>
      </c>
      <c r="N12" s="17" t="n">
        <f>SUM(L12:M12)</f>
        <v>1278</v>
      </c>
      <c r="O12" s="32" t="n">
        <f>IF($E12&gt;0, N12/$E12*100, 0)</f>
        <v>91.8103448275862</v>
      </c>
      <c r="P12" s="32" t="n">
        <v>1.36</v>
      </c>
      <c r="Q12" s="17" t="n">
        <f>E12-N12</f>
        <v>114</v>
      </c>
      <c r="R12" s="32" t="n">
        <f>IF($E12&gt;0, Q12/$E12*100, 0)</f>
        <v>8.18965517241379</v>
      </c>
      <c r="S12" s="17" t="n">
        <v>114</v>
      </c>
      <c r="T12" s="59" t="n">
        <v>0</v>
      </c>
    </row>
    <row r="13" ht="24.8898237179487" customHeight="true">
      <c r="A13" s="8" t="s">
        <v>6</v>
      </c>
      <c r="B13" s="17" t="n">
        <v>2954</v>
      </c>
      <c r="C13" s="17" t="n">
        <v>354</v>
      </c>
      <c r="D13" s="17" t="n">
        <v>717</v>
      </c>
      <c r="E13" s="17" t="n">
        <f>SUM(B13:D13)</f>
        <v>4025</v>
      </c>
      <c r="F13" s="17" t="n">
        <v>1634</v>
      </c>
      <c r="G13" s="32" t="n">
        <f>IF($L13&gt;0, F13/$L13*100, 0)</f>
        <v>99.9388379204893</v>
      </c>
      <c r="H13" s="17" t="n">
        <v>1</v>
      </c>
      <c r="I13" s="32" t="n">
        <f>IF($L13&gt;0, H13/$L13*100, 0)</f>
        <v>0.0611620795107034</v>
      </c>
      <c r="J13" s="17" t="n">
        <v>0</v>
      </c>
      <c r="K13" s="32" t="n">
        <f>IF($L13&gt;0, J13/$L13*100, 0)</f>
        <v>0</v>
      </c>
      <c r="L13" s="17" t="n">
        <f>SUM(F13, H13, J13)</f>
        <v>1635</v>
      </c>
      <c r="M13" s="17" t="n">
        <v>2057</v>
      </c>
      <c r="N13" s="17" t="n">
        <f>SUM(L13:M13)</f>
        <v>3692</v>
      </c>
      <c r="O13" s="32" t="n">
        <f>IF($E13&gt;0, N13/$E13*100, 0)</f>
        <v>91.7267080745342</v>
      </c>
      <c r="P13" s="32" t="n">
        <v>1.73</v>
      </c>
      <c r="Q13" s="17" t="n">
        <f>E13-N13</f>
        <v>333</v>
      </c>
      <c r="R13" s="32" t="n">
        <f>IF($E13&gt;0, Q13/$E13*100, 0)</f>
        <v>8.27329192546584</v>
      </c>
      <c r="S13" s="17" t="n">
        <v>333</v>
      </c>
      <c r="T13" s="59" t="n">
        <v>0</v>
      </c>
    </row>
    <row r="14" ht="24.8898237179487" customHeight="true">
      <c r="A14" s="8" t="s">
        <v>7</v>
      </c>
      <c r="B14" s="17" t="n">
        <v>1302</v>
      </c>
      <c r="C14" s="17" t="n">
        <v>119</v>
      </c>
      <c r="D14" s="17" t="n">
        <v>331</v>
      </c>
      <c r="E14" s="17" t="n">
        <f>SUM(B14:D14)</f>
        <v>1752</v>
      </c>
      <c r="F14" s="17" t="n">
        <v>405</v>
      </c>
      <c r="G14" s="32" t="n">
        <f>IF($L14&gt;0, F14/$L14*100, 0)</f>
        <v>99.5085995085995</v>
      </c>
      <c r="H14" s="17" t="n">
        <v>2</v>
      </c>
      <c r="I14" s="32" t="n">
        <f>IF($L14&gt;0, H14/$L14*100, 0)</f>
        <v>0.491400491400491</v>
      </c>
      <c r="J14" s="17" t="n">
        <v>0</v>
      </c>
      <c r="K14" s="32" t="n">
        <f>IF($L14&gt;0, J14/$L14*100, 0)</f>
        <v>0</v>
      </c>
      <c r="L14" s="17" t="n">
        <f>SUM(F14, H14, J14)</f>
        <v>407</v>
      </c>
      <c r="M14" s="17" t="n">
        <v>1209</v>
      </c>
      <c r="N14" s="17" t="n">
        <f>SUM(L14:M14)</f>
        <v>1616</v>
      </c>
      <c r="O14" s="32" t="n">
        <f>IF($E14&gt;0, N14/$E14*100, 0)</f>
        <v>92.2374429223744</v>
      </c>
      <c r="P14" s="32" t="n">
        <v>1.46</v>
      </c>
      <c r="Q14" s="17" t="n">
        <f>E14-N14</f>
        <v>136</v>
      </c>
      <c r="R14" s="32" t="n">
        <f>IF($E14&gt;0, Q14/$E14*100, 0)</f>
        <v>7.76255707762557</v>
      </c>
      <c r="S14" s="17" t="n">
        <v>136</v>
      </c>
      <c r="T14" s="59" t="n">
        <v>0</v>
      </c>
    </row>
    <row r="15" ht="24.8898237179487" customHeight="true">
      <c r="A15" s="8" t="s">
        <v>8</v>
      </c>
      <c r="B15" s="17" t="n">
        <v>7226</v>
      </c>
      <c r="C15" s="17" t="n">
        <v>1417</v>
      </c>
      <c r="D15" s="17" t="n">
        <v>3981</v>
      </c>
      <c r="E15" s="17" t="n">
        <f>SUM(B15:D15)</f>
        <v>12624</v>
      </c>
      <c r="F15" s="17" t="n">
        <v>5650</v>
      </c>
      <c r="G15" s="32" t="n">
        <f>IF($L15&gt;0, F15/$L15*100, 0)</f>
        <v>100</v>
      </c>
      <c r="H15" s="17" t="n">
        <v>0</v>
      </c>
      <c r="I15" s="32" t="n">
        <f>IF($L15&gt;0, H15/$L15*100, 0)</f>
        <v>0</v>
      </c>
      <c r="J15" s="17" t="n">
        <v>0</v>
      </c>
      <c r="K15" s="32" t="n">
        <f>IF($L15&gt;0, J15/$L15*100, 0)</f>
        <v>0</v>
      </c>
      <c r="L15" s="17" t="n">
        <f>SUM(F15, H15, J15)</f>
        <v>5650</v>
      </c>
      <c r="M15" s="17" t="n">
        <v>5562</v>
      </c>
      <c r="N15" s="17" t="n">
        <f>SUM(L15:M15)</f>
        <v>11212</v>
      </c>
      <c r="O15" s="32" t="n">
        <f>IF($E15&gt;0, N15/$E15*100, 0)</f>
        <v>88.8149556400507</v>
      </c>
      <c r="P15" s="32" t="n">
        <v>1.83</v>
      </c>
      <c r="Q15" s="17" t="n">
        <f>E15-N15</f>
        <v>1412</v>
      </c>
      <c r="R15" s="32" t="n">
        <f>IF($E15&gt;0, Q15/$E15*100, 0)</f>
        <v>11.1850443599493</v>
      </c>
      <c r="S15" s="17" t="n">
        <v>1305</v>
      </c>
      <c r="T15" s="59" t="n">
        <v>107</v>
      </c>
    </row>
    <row r="16" ht="24.8898237179487" customHeight="true">
      <c r="A16" s="8" t="s">
        <v>9</v>
      </c>
      <c r="B16" s="17" t="n">
        <v>2679</v>
      </c>
      <c r="C16" s="17" t="n">
        <v>395</v>
      </c>
      <c r="D16" s="17" t="n">
        <v>765</v>
      </c>
      <c r="E16" s="17" t="n">
        <f>SUM(B16:D16)</f>
        <v>3839</v>
      </c>
      <c r="F16" s="17" t="n">
        <v>832</v>
      </c>
      <c r="G16" s="32" t="n">
        <f>IF($L16&gt;0, F16/$L16*100, 0)</f>
        <v>99.5215311004785</v>
      </c>
      <c r="H16" s="17" t="n">
        <v>4</v>
      </c>
      <c r="I16" s="32" t="n">
        <f>IF($L16&gt;0, H16/$L16*100, 0)</f>
        <v>0.478468899521531</v>
      </c>
      <c r="J16" s="17" t="n">
        <v>0</v>
      </c>
      <c r="K16" s="32" t="n">
        <f>IF($L16&gt;0, J16/$L16*100, 0)</f>
        <v>0</v>
      </c>
      <c r="L16" s="17" t="n">
        <f>SUM(F16, H16, J16)</f>
        <v>836</v>
      </c>
      <c r="M16" s="17" t="n">
        <v>2622</v>
      </c>
      <c r="N16" s="17" t="n">
        <f>SUM(L16:M16)</f>
        <v>3458</v>
      </c>
      <c r="O16" s="32" t="n">
        <f>IF($E16&gt;0, N16/$E16*100, 0)</f>
        <v>90.0755405053399</v>
      </c>
      <c r="P16" s="32" t="n">
        <v>1.64</v>
      </c>
      <c r="Q16" s="17" t="n">
        <f>E16-N16</f>
        <v>381</v>
      </c>
      <c r="R16" s="32" t="n">
        <f>IF($E16&gt;0, Q16/$E16*100, 0)</f>
        <v>9.92445949466007</v>
      </c>
      <c r="S16" s="17" t="n">
        <v>337</v>
      </c>
      <c r="T16" s="59" t="n">
        <v>44</v>
      </c>
    </row>
    <row r="17" ht="24.8898237179487" customHeight="true">
      <c r="A17" s="8" t="s">
        <v>10</v>
      </c>
      <c r="B17" s="17" t="n">
        <v>12471</v>
      </c>
      <c r="C17" s="17" t="n">
        <v>1479</v>
      </c>
      <c r="D17" s="17" t="n">
        <v>3150</v>
      </c>
      <c r="E17" s="17" t="n">
        <f>SUM(B17:D17)</f>
        <v>17100</v>
      </c>
      <c r="F17" s="17" t="n">
        <v>6166</v>
      </c>
      <c r="G17" s="32" t="n">
        <f>IF($L17&gt;0, F17/$L17*100, 0)</f>
        <v>99.6766892984158</v>
      </c>
      <c r="H17" s="17" t="n">
        <v>20</v>
      </c>
      <c r="I17" s="32" t="n">
        <f>IF($L17&gt;0, H17/$L17*100, 0)</f>
        <v>0.323310701584222</v>
      </c>
      <c r="J17" s="17" t="n">
        <v>0</v>
      </c>
      <c r="K17" s="32" t="n">
        <f>IF($L17&gt;0, J17/$L17*100, 0)</f>
        <v>0</v>
      </c>
      <c r="L17" s="17" t="n">
        <f>SUM(F17, H17, J17)</f>
        <v>6186</v>
      </c>
      <c r="M17" s="17" t="n">
        <v>9386</v>
      </c>
      <c r="N17" s="17" t="n">
        <f>SUM(L17:M17)</f>
        <v>15572</v>
      </c>
      <c r="O17" s="32" t="n">
        <f>IF($E17&gt;0, N17/$E17*100, 0)</f>
        <v>91.0643274853801</v>
      </c>
      <c r="P17" s="32" t="n">
        <v>2.38</v>
      </c>
      <c r="Q17" s="17" t="n">
        <f>E17-N17</f>
        <v>1528</v>
      </c>
      <c r="R17" s="32" t="n">
        <f>IF($E17&gt;0, Q17/$E17*100, 0)</f>
        <v>8.93567251461988</v>
      </c>
      <c r="S17" s="17" t="n">
        <v>1519</v>
      </c>
      <c r="T17" s="59" t="n">
        <v>9</v>
      </c>
    </row>
    <row r="18" ht="24.8898237179487" customHeight="true">
      <c r="A18" s="8" t="s">
        <v>11</v>
      </c>
      <c r="B18" s="17" t="n">
        <v>4563</v>
      </c>
      <c r="C18" s="17" t="n">
        <v>439</v>
      </c>
      <c r="D18" s="17" t="n">
        <v>1596</v>
      </c>
      <c r="E18" s="17" t="n">
        <f>SUM(B18:D18)</f>
        <v>6598</v>
      </c>
      <c r="F18" s="17" t="n">
        <v>3058</v>
      </c>
      <c r="G18" s="32" t="n">
        <f>IF($L18&gt;0, F18/$L18*100, 0)</f>
        <v>100</v>
      </c>
      <c r="H18" s="17" t="n">
        <v>0</v>
      </c>
      <c r="I18" s="32" t="n">
        <f>IF($L18&gt;0, H18/$L18*100, 0)</f>
        <v>0</v>
      </c>
      <c r="J18" s="17" t="n">
        <v>0</v>
      </c>
      <c r="K18" s="32" t="n">
        <f>IF($L18&gt;0, J18/$L18*100, 0)</f>
        <v>0</v>
      </c>
      <c r="L18" s="17" t="n">
        <f>SUM(F18, H18, J18)</f>
        <v>3058</v>
      </c>
      <c r="M18" s="17" t="n">
        <v>3049</v>
      </c>
      <c r="N18" s="17" t="n">
        <f>SUM(L18:M18)</f>
        <v>6107</v>
      </c>
      <c r="O18" s="32" t="n">
        <f>IF($E18&gt;0, N18/$E18*100, 0)</f>
        <v>92.5583510154592</v>
      </c>
      <c r="P18" s="32" t="n">
        <v>1.35</v>
      </c>
      <c r="Q18" s="17" t="n">
        <f>E18-N18</f>
        <v>491</v>
      </c>
      <c r="R18" s="32" t="n">
        <f>IF($E18&gt;0, Q18/$E18*100, 0)</f>
        <v>7.44164898454077</v>
      </c>
      <c r="S18" s="17" t="n">
        <v>485</v>
      </c>
      <c r="T18" s="59" t="n">
        <v>6</v>
      </c>
    </row>
    <row r="19" ht="24.8898237179487" customHeight="true">
      <c r="A19" s="8" t="s">
        <v>12</v>
      </c>
      <c r="B19" s="17" t="n">
        <v>8904</v>
      </c>
      <c r="C19" s="17" t="n">
        <v>988</v>
      </c>
      <c r="D19" s="17" t="n">
        <v>2155</v>
      </c>
      <c r="E19" s="17" t="n">
        <f>SUM(B19:D19)</f>
        <v>12047</v>
      </c>
      <c r="F19" s="17" t="n">
        <v>2851</v>
      </c>
      <c r="G19" s="32" t="n">
        <f>IF($L19&gt;0, F19/$L19*100, 0)</f>
        <v>100</v>
      </c>
      <c r="H19" s="17" t="n">
        <v>0</v>
      </c>
      <c r="I19" s="32" t="n">
        <f>IF($L19&gt;0, H19/$L19*100, 0)</f>
        <v>0</v>
      </c>
      <c r="J19" s="17" t="n">
        <v>0</v>
      </c>
      <c r="K19" s="32" t="n">
        <f>IF($L19&gt;0, J19/$L19*100, 0)</f>
        <v>0</v>
      </c>
      <c r="L19" s="17" t="n">
        <f>SUM(F19, H19, J19)</f>
        <v>2851</v>
      </c>
      <c r="M19" s="17" t="n">
        <v>8312</v>
      </c>
      <c r="N19" s="17" t="n">
        <f>SUM(L19:M19)</f>
        <v>11163</v>
      </c>
      <c r="O19" s="32" t="n">
        <f>IF($E19&gt;0, N19/$E19*100, 0)</f>
        <v>92.662073545281</v>
      </c>
      <c r="P19" s="32" t="n">
        <v>2.28</v>
      </c>
      <c r="Q19" s="17" t="n">
        <f>E19-N19</f>
        <v>884</v>
      </c>
      <c r="R19" s="32" t="n">
        <f>IF($E19&gt;0, Q19/$E19*100, 0)</f>
        <v>7.33792645471902</v>
      </c>
      <c r="S19" s="17" t="n">
        <v>859</v>
      </c>
      <c r="T19" s="59" t="n">
        <v>25</v>
      </c>
    </row>
    <row r="20" ht="24.8898237179487" customHeight="true">
      <c r="A20" s="8" t="s">
        <v>13</v>
      </c>
      <c r="B20" s="17" t="n">
        <v>7978</v>
      </c>
      <c r="C20" s="17" t="n">
        <v>1444</v>
      </c>
      <c r="D20" s="17" t="n">
        <v>3951</v>
      </c>
      <c r="E20" s="17" t="n">
        <f>SUM(B20:D20)</f>
        <v>13373</v>
      </c>
      <c r="F20" s="17" t="n">
        <v>4379</v>
      </c>
      <c r="G20" s="32" t="n">
        <f>IF($L20&gt;0, F20/$L20*100, 0)</f>
        <v>99.2070684186679</v>
      </c>
      <c r="H20" s="17" t="n">
        <v>35</v>
      </c>
      <c r="I20" s="32" t="n">
        <f>IF($L20&gt;0, H20/$L20*100, 0)</f>
        <v>0.792931581332125</v>
      </c>
      <c r="J20" s="17" t="n">
        <v>0</v>
      </c>
      <c r="K20" s="32" t="n">
        <f>IF($L20&gt;0, J20/$L20*100, 0)</f>
        <v>0</v>
      </c>
      <c r="L20" s="17" t="n">
        <f>SUM(F20, H20, J20)</f>
        <v>4414</v>
      </c>
      <c r="M20" s="17" t="n">
        <v>7543</v>
      </c>
      <c r="N20" s="17" t="n">
        <f>SUM(L20:M20)</f>
        <v>11957</v>
      </c>
      <c r="O20" s="32" t="n">
        <f>IF($E20&gt;0, N20/$E20*100, 0)</f>
        <v>89.4115007851641</v>
      </c>
      <c r="P20" s="32" t="n">
        <v>2.04</v>
      </c>
      <c r="Q20" s="17" t="n">
        <f>E20-N20</f>
        <v>1416</v>
      </c>
      <c r="R20" s="32" t="n">
        <f>IF($E20&gt;0, Q20/$E20*100, 0)</f>
        <v>10.5884992148359</v>
      </c>
      <c r="S20" s="17" t="n">
        <v>1380</v>
      </c>
      <c r="T20" s="59" t="n">
        <v>36</v>
      </c>
    </row>
    <row r="21" ht="24.8898237179487" customHeight="true">
      <c r="A21" s="8" t="s">
        <v>14</v>
      </c>
      <c r="B21" s="17" t="n">
        <v>4300</v>
      </c>
      <c r="C21" s="17" t="n">
        <v>412</v>
      </c>
      <c r="D21" s="17" t="n">
        <v>1017</v>
      </c>
      <c r="E21" s="17" t="n">
        <f>SUM(B21:D21)</f>
        <v>5729</v>
      </c>
      <c r="F21" s="17" t="n">
        <v>2371</v>
      </c>
      <c r="G21" s="32" t="n">
        <f>IF($L21&gt;0, F21/$L21*100, 0)</f>
        <v>99.4964330675619</v>
      </c>
      <c r="H21" s="17" t="n">
        <v>12</v>
      </c>
      <c r="I21" s="32" t="n">
        <f>IF($L21&gt;0, H21/$L21*100, 0)</f>
        <v>0.503566932438103</v>
      </c>
      <c r="J21" s="17" t="n">
        <v>0</v>
      </c>
      <c r="K21" s="32" t="n">
        <f>IF($L21&gt;0, J21/$L21*100, 0)</f>
        <v>0</v>
      </c>
      <c r="L21" s="17" t="n">
        <f>SUM(F21, H21, J21)</f>
        <v>2383</v>
      </c>
      <c r="M21" s="17" t="n">
        <v>2860</v>
      </c>
      <c r="N21" s="17" t="n">
        <f>SUM(L21:M21)</f>
        <v>5243</v>
      </c>
      <c r="O21" s="32" t="n">
        <f>IF($E21&gt;0, N21/$E21*100, 0)</f>
        <v>91.5168441263746</v>
      </c>
      <c r="P21" s="32" t="n">
        <v>1.76</v>
      </c>
      <c r="Q21" s="17" t="n">
        <f>E21-N21</f>
        <v>486</v>
      </c>
      <c r="R21" s="32" t="n">
        <f>IF($E21&gt;0, Q21/$E21*100, 0)</f>
        <v>8.48315587362541</v>
      </c>
      <c r="S21" s="17" t="n">
        <v>486</v>
      </c>
      <c r="T21" s="59" t="n">
        <v>0</v>
      </c>
    </row>
    <row r="22" ht="24.8898237179487" customHeight="true">
      <c r="A22" s="8" t="s">
        <v>15</v>
      </c>
      <c r="B22" s="17" t="n">
        <v>7659</v>
      </c>
      <c r="C22" s="17" t="n">
        <v>773</v>
      </c>
      <c r="D22" s="17" t="n">
        <v>1459</v>
      </c>
      <c r="E22" s="17" t="n">
        <f>SUM(B22:D22)</f>
        <v>9891</v>
      </c>
      <c r="F22" s="17" t="n">
        <v>2120</v>
      </c>
      <c r="G22" s="32" t="n">
        <f>IF($L22&gt;0, F22/$L22*100, 0)</f>
        <v>99.6708979783733</v>
      </c>
      <c r="H22" s="17" t="n">
        <v>7</v>
      </c>
      <c r="I22" s="32" t="n">
        <f>IF($L22&gt;0, H22/$L22*100, 0)</f>
        <v>0.329102021626704</v>
      </c>
      <c r="J22" s="17" t="n">
        <v>0</v>
      </c>
      <c r="K22" s="32" t="n">
        <f>IF($L22&gt;0, J22/$L22*100, 0)</f>
        <v>0</v>
      </c>
      <c r="L22" s="17" t="n">
        <f>SUM(F22, H22, J22)</f>
        <v>2127</v>
      </c>
      <c r="M22" s="17" t="n">
        <v>6989</v>
      </c>
      <c r="N22" s="17" t="n">
        <f>SUM(L22:M22)</f>
        <v>9116</v>
      </c>
      <c r="O22" s="32" t="n">
        <f>IF($E22&gt;0, N22/$E22*100, 0)</f>
        <v>92.1645940754221</v>
      </c>
      <c r="P22" s="32" t="n">
        <v>2.05</v>
      </c>
      <c r="Q22" s="17" t="n">
        <f>E22-N22</f>
        <v>775</v>
      </c>
      <c r="R22" s="32" t="n">
        <f>IF($E22&gt;0, Q22/$E22*100, 0)</f>
        <v>7.8354059245779</v>
      </c>
      <c r="S22" s="17" t="n">
        <v>768</v>
      </c>
      <c r="T22" s="59" t="n">
        <v>7</v>
      </c>
    </row>
    <row r="23" ht="24.8898237179487" customHeight="true">
      <c r="A23" s="8" t="s">
        <v>16</v>
      </c>
      <c r="B23" s="17" t="n">
        <v>833</v>
      </c>
      <c r="C23" s="17" t="n">
        <v>96</v>
      </c>
      <c r="D23" s="17" t="n">
        <v>274</v>
      </c>
      <c r="E23" s="17" t="n">
        <f>SUM(B23:D23)</f>
        <v>1203</v>
      </c>
      <c r="F23" s="17" t="n">
        <v>244</v>
      </c>
      <c r="G23" s="32" t="n">
        <f>IF($L23&gt;0, F23/$L23*100, 0)</f>
        <v>99.5918367346939</v>
      </c>
      <c r="H23" s="17" t="n">
        <v>1</v>
      </c>
      <c r="I23" s="32" t="n">
        <f>IF($L23&gt;0, H23/$L23*100, 0)</f>
        <v>0.408163265306122</v>
      </c>
      <c r="J23" s="17" t="n">
        <v>0</v>
      </c>
      <c r="K23" s="32" t="n">
        <f>IF($L23&gt;0, J23/$L23*100, 0)</f>
        <v>0</v>
      </c>
      <c r="L23" s="17" t="n">
        <f>SUM(F23, H23, J23)</f>
        <v>245</v>
      </c>
      <c r="M23" s="17" t="n">
        <v>862</v>
      </c>
      <c r="N23" s="17" t="n">
        <f>SUM(L23:M23)</f>
        <v>1107</v>
      </c>
      <c r="O23" s="32" t="n">
        <f>IF($E23&gt;0, N23/$E23*100, 0)</f>
        <v>92.0199501246883</v>
      </c>
      <c r="P23" s="32" t="n">
        <v>1.65</v>
      </c>
      <c r="Q23" s="17" t="n">
        <f>E23-N23</f>
        <v>96</v>
      </c>
      <c r="R23" s="32" t="n">
        <f>IF($E23&gt;0, Q23/$E23*100, 0)</f>
        <v>7.98004987531172</v>
      </c>
      <c r="S23" s="17" t="n">
        <v>96</v>
      </c>
      <c r="T23" s="59" t="n">
        <v>0</v>
      </c>
    </row>
    <row r="24" ht="24.8898237179487" customHeight="true">
      <c r="A24" s="8" t="s">
        <v>17</v>
      </c>
      <c r="B24" s="17" t="n">
        <v>1096</v>
      </c>
      <c r="C24" s="17" t="n">
        <v>114</v>
      </c>
      <c r="D24" s="17" t="n">
        <v>188</v>
      </c>
      <c r="E24" s="17" t="n">
        <f>SUM(B24:D24)</f>
        <v>1398</v>
      </c>
      <c r="F24" s="17" t="n">
        <v>300</v>
      </c>
      <c r="G24" s="32" t="n">
        <f>IF($L24&gt;0, F24/$L24*100, 0)</f>
        <v>99.009900990099</v>
      </c>
      <c r="H24" s="17" t="n">
        <v>3</v>
      </c>
      <c r="I24" s="32" t="n">
        <f>IF($L24&gt;0, H24/$L24*100, 0)</f>
        <v>0.99009900990099</v>
      </c>
      <c r="J24" s="17" t="n">
        <v>0</v>
      </c>
      <c r="K24" s="32" t="n">
        <f>IF($L24&gt;0, J24/$L24*100, 0)</f>
        <v>0</v>
      </c>
      <c r="L24" s="17" t="n">
        <f>SUM(F24, H24, J24)</f>
        <v>303</v>
      </c>
      <c r="M24" s="17" t="n">
        <v>928</v>
      </c>
      <c r="N24" s="17" t="n">
        <f>SUM(L24:M24)</f>
        <v>1231</v>
      </c>
      <c r="O24" s="32" t="n">
        <f>IF($E24&gt;0, N24/$E24*100, 0)</f>
        <v>88.0543633762518</v>
      </c>
      <c r="P24" s="32" t="n">
        <v>1.82</v>
      </c>
      <c r="Q24" s="17" t="n">
        <f>E24-N24</f>
        <v>167</v>
      </c>
      <c r="R24" s="32" t="n">
        <f>IF($E24&gt;0, Q24/$E24*100, 0)</f>
        <v>11.9456366237482</v>
      </c>
      <c r="S24" s="17" t="n">
        <v>167</v>
      </c>
      <c r="T24" s="59" t="n">
        <v>0</v>
      </c>
    </row>
    <row r="25" ht="24.8898237179487" customHeight="true">
      <c r="A25" s="8" t="s">
        <v>18</v>
      </c>
      <c r="B25" s="17" t="n">
        <v>1372</v>
      </c>
      <c r="C25" s="17" t="n">
        <v>148</v>
      </c>
      <c r="D25" s="17" t="n">
        <v>226</v>
      </c>
      <c r="E25" s="17" t="n">
        <f>SUM(B25:D25)</f>
        <v>1746</v>
      </c>
      <c r="F25" s="17" t="n">
        <v>466</v>
      </c>
      <c r="G25" s="32" t="n">
        <f>IF($L25&gt;0, F25/$L25*100, 0)</f>
        <v>100</v>
      </c>
      <c r="H25" s="17" t="n">
        <v>0</v>
      </c>
      <c r="I25" s="32" t="n">
        <f>IF($L25&gt;0, H25/$L25*100, 0)</f>
        <v>0</v>
      </c>
      <c r="J25" s="17" t="n">
        <v>0</v>
      </c>
      <c r="K25" s="32" t="n">
        <f>IF($L25&gt;0, J25/$L25*100, 0)</f>
        <v>0</v>
      </c>
      <c r="L25" s="17" t="n">
        <f>SUM(F25, H25, J25)</f>
        <v>466</v>
      </c>
      <c r="M25" s="17" t="n">
        <v>1151</v>
      </c>
      <c r="N25" s="17" t="n">
        <f>SUM(L25:M25)</f>
        <v>1617</v>
      </c>
      <c r="O25" s="32" t="n">
        <f>IF($E25&gt;0, N25/$E25*100, 0)</f>
        <v>92.6116838487973</v>
      </c>
      <c r="P25" s="32" t="n">
        <v>1.38</v>
      </c>
      <c r="Q25" s="17" t="n">
        <f>E25-N25</f>
        <v>129</v>
      </c>
      <c r="R25" s="32" t="n">
        <f>IF($E25&gt;0, Q25/$E25*100, 0)</f>
        <v>7.38831615120275</v>
      </c>
      <c r="S25" s="17" t="n">
        <v>129</v>
      </c>
      <c r="T25" s="59" t="n">
        <v>0</v>
      </c>
    </row>
    <row r="26" ht="24.8898237179487" customHeight="true">
      <c r="A26" s="8" t="s">
        <v>19</v>
      </c>
      <c r="B26" s="17" t="n">
        <v>1027</v>
      </c>
      <c r="C26" s="17" t="n">
        <v>100</v>
      </c>
      <c r="D26" s="17" t="n">
        <v>297</v>
      </c>
      <c r="E26" s="17" t="n">
        <f>SUM(B26:D26)</f>
        <v>1424</v>
      </c>
      <c r="F26" s="17" t="n">
        <v>266</v>
      </c>
      <c r="G26" s="32" t="n">
        <f>IF($L26&gt;0, F26/$L26*100, 0)</f>
        <v>100</v>
      </c>
      <c r="H26" s="17" t="n">
        <v>0</v>
      </c>
      <c r="I26" s="32" t="n">
        <f>IF($L26&gt;0, H26/$L26*100, 0)</f>
        <v>0</v>
      </c>
      <c r="J26" s="17" t="n">
        <v>0</v>
      </c>
      <c r="K26" s="32" t="n">
        <f>IF($L26&gt;0, J26/$L26*100, 0)</f>
        <v>0</v>
      </c>
      <c r="L26" s="17" t="n">
        <f>SUM(F26, H26, J26)</f>
        <v>266</v>
      </c>
      <c r="M26" s="17" t="n">
        <v>1030</v>
      </c>
      <c r="N26" s="17" t="n">
        <f>SUM(L26:M26)</f>
        <v>1296</v>
      </c>
      <c r="O26" s="32" t="n">
        <f>IF($E26&gt;0, N26/$E26*100, 0)</f>
        <v>91.0112359550562</v>
      </c>
      <c r="P26" s="32" t="n">
        <v>1.37</v>
      </c>
      <c r="Q26" s="17" t="n">
        <f>E26-N26</f>
        <v>128</v>
      </c>
      <c r="R26" s="32" t="n">
        <f>IF($E26&gt;0, Q26/$E26*100, 0)</f>
        <v>8.98876404494382</v>
      </c>
      <c r="S26" s="17" t="n">
        <v>127</v>
      </c>
      <c r="T26" s="59" t="n">
        <v>1</v>
      </c>
    </row>
    <row r="27" ht="24.8898237179487" customHeight="true">
      <c r="A27" s="8" t="s">
        <v>20</v>
      </c>
      <c r="B27" s="17" t="n">
        <v>830</v>
      </c>
      <c r="C27" s="17" t="n">
        <v>89</v>
      </c>
      <c r="D27" s="17" t="n">
        <v>236</v>
      </c>
      <c r="E27" s="17" t="n">
        <f>SUM(B27:D27)</f>
        <v>1155</v>
      </c>
      <c r="F27" s="17" t="n">
        <v>281</v>
      </c>
      <c r="G27" s="32" t="n">
        <f>IF($L27&gt;0, F27/$L27*100, 0)</f>
        <v>99.645390070922</v>
      </c>
      <c r="H27" s="17" t="n">
        <v>1</v>
      </c>
      <c r="I27" s="32" t="n">
        <f>IF($L27&gt;0, H27/$L27*100, 0)</f>
        <v>0.354609929078014</v>
      </c>
      <c r="J27" s="17" t="n">
        <v>0</v>
      </c>
      <c r="K27" s="32" t="n">
        <f>IF($L27&gt;0, J27/$L27*100, 0)</f>
        <v>0</v>
      </c>
      <c r="L27" s="17" t="n">
        <f>SUM(F27, H27, J27)</f>
        <v>282</v>
      </c>
      <c r="M27" s="17" t="n">
        <v>747</v>
      </c>
      <c r="N27" s="17" t="n">
        <f>SUM(L27:M27)</f>
        <v>1029</v>
      </c>
      <c r="O27" s="32" t="n">
        <f>IF($E27&gt;0, N27/$E27*100, 0)</f>
        <v>89.0909090909091</v>
      </c>
      <c r="P27" s="32" t="n">
        <v>1.8</v>
      </c>
      <c r="Q27" s="17" t="n">
        <f>E27-N27</f>
        <v>126</v>
      </c>
      <c r="R27" s="32" t="n">
        <f>IF($E27&gt;0, Q27/$E27*100, 0)</f>
        <v>10.9090909090909</v>
      </c>
      <c r="S27" s="17" t="n">
        <v>126</v>
      </c>
      <c r="T27" s="59" t="n">
        <v>0</v>
      </c>
    </row>
    <row r="28" ht="24.8898237179487" customHeight="true">
      <c r="A28" s="8" t="s">
        <v>21</v>
      </c>
      <c r="B28" s="17" t="n">
        <v>5008</v>
      </c>
      <c r="C28" s="17" t="n">
        <v>641</v>
      </c>
      <c r="D28" s="17" t="n">
        <v>2210</v>
      </c>
      <c r="E28" s="17" t="n">
        <f>SUM(B28:D28)</f>
        <v>7859</v>
      </c>
      <c r="F28" s="17" t="n">
        <v>2854</v>
      </c>
      <c r="G28" s="32" t="n">
        <f>IF($L28&gt;0, F28/$L28*100, 0)</f>
        <v>99.8949947497375</v>
      </c>
      <c r="H28" s="17" t="n">
        <v>3</v>
      </c>
      <c r="I28" s="32" t="n">
        <f>IF($L28&gt;0, H28/$L28*100, 0)</f>
        <v>0.105005250262513</v>
      </c>
      <c r="J28" s="17" t="n">
        <v>0</v>
      </c>
      <c r="K28" s="32" t="n">
        <f>IF($L28&gt;0, J28/$L28*100, 0)</f>
        <v>0</v>
      </c>
      <c r="L28" s="17" t="n">
        <f>SUM(F28, H28, J28)</f>
        <v>2857</v>
      </c>
      <c r="M28" s="17" t="n">
        <v>4275</v>
      </c>
      <c r="N28" s="17" t="n">
        <f>SUM(L28:M28)</f>
        <v>7132</v>
      </c>
      <c r="O28" s="32" t="n">
        <f>IF($E28&gt;0, N28/$E28*100, 0)</f>
        <v>90.7494592187301</v>
      </c>
      <c r="P28" s="32" t="n">
        <v>1.75</v>
      </c>
      <c r="Q28" s="17" t="n">
        <f>E28-N28</f>
        <v>727</v>
      </c>
      <c r="R28" s="32" t="n">
        <f>IF($E28&gt;0, Q28/$E28*100, 0)</f>
        <v>9.25054078126988</v>
      </c>
      <c r="S28" s="17" t="n">
        <v>724</v>
      </c>
      <c r="T28" s="59" t="n">
        <v>3</v>
      </c>
    </row>
    <row r="29" ht="24.8898237179487" customHeight="true">
      <c r="A29" s="8" t="s">
        <v>22</v>
      </c>
      <c r="B29" s="17" t="n">
        <v>8758</v>
      </c>
      <c r="C29" s="17" t="n">
        <v>1040</v>
      </c>
      <c r="D29" s="17" t="n">
        <v>2747</v>
      </c>
      <c r="E29" s="17" t="n">
        <f>SUM(B29:D29)</f>
        <v>12545</v>
      </c>
      <c r="F29" s="17" t="n">
        <v>3943</v>
      </c>
      <c r="G29" s="32" t="n">
        <f>IF($L29&gt;0, F29/$L29*100, 0)</f>
        <v>99.974645030426</v>
      </c>
      <c r="H29" s="17" t="n">
        <v>1</v>
      </c>
      <c r="I29" s="32" t="n">
        <f>IF($L29&gt;0, H29/$L29*100, 0)</f>
        <v>0.0253549695740365</v>
      </c>
      <c r="J29" s="17" t="n">
        <v>0</v>
      </c>
      <c r="K29" s="32" t="n">
        <f>IF($L29&gt;0, J29/$L29*100, 0)</f>
        <v>0</v>
      </c>
      <c r="L29" s="17" t="n">
        <f>SUM(F29, H29, J29)</f>
        <v>3944</v>
      </c>
      <c r="M29" s="17" t="n">
        <v>7367</v>
      </c>
      <c r="N29" s="17" t="n">
        <f>SUM(L29:M29)</f>
        <v>11311</v>
      </c>
      <c r="O29" s="32" t="n">
        <f>IF($E29&gt;0, N29/$E29*100, 0)</f>
        <v>90.1634117178159</v>
      </c>
      <c r="P29" s="32" t="n">
        <v>2.33</v>
      </c>
      <c r="Q29" s="17" t="n">
        <f>E29-N29</f>
        <v>1234</v>
      </c>
      <c r="R29" s="32" t="n">
        <f>IF($E29&gt;0, Q29/$E29*100, 0)</f>
        <v>9.83658828218414</v>
      </c>
      <c r="S29" s="17" t="n">
        <v>1219</v>
      </c>
      <c r="T29" s="59" t="n">
        <v>15</v>
      </c>
    </row>
    <row r="30" ht="24.8898237179487" customHeight="true">
      <c r="A30" s="8" t="s">
        <v>23</v>
      </c>
      <c r="B30" s="17" t="n">
        <v>14581</v>
      </c>
      <c r="C30" s="17" t="n">
        <v>1078</v>
      </c>
      <c r="D30" s="17" t="n">
        <v>10197</v>
      </c>
      <c r="E30" s="17" t="n">
        <f>SUM(B30:D30)</f>
        <v>25856</v>
      </c>
      <c r="F30" s="17" t="n">
        <v>12778</v>
      </c>
      <c r="G30" s="32" t="n">
        <f>IF($L30&gt;0, F30/$L30*100, 0)</f>
        <v>100</v>
      </c>
      <c r="H30" s="17" t="n">
        <v>0</v>
      </c>
      <c r="I30" s="32" t="n">
        <f>IF($L30&gt;0, H30/$L30*100, 0)</f>
        <v>0</v>
      </c>
      <c r="J30" s="17" t="n">
        <v>0</v>
      </c>
      <c r="K30" s="32" t="n">
        <f>IF($L30&gt;0, J30/$L30*100, 0)</f>
        <v>0</v>
      </c>
      <c r="L30" s="17" t="n">
        <f>SUM(F30, H30, J30)</f>
        <v>12778</v>
      </c>
      <c r="M30" s="17" t="n">
        <v>12179</v>
      </c>
      <c r="N30" s="17" t="n">
        <f>SUM(L30:M30)</f>
        <v>24957</v>
      </c>
      <c r="O30" s="32" t="n">
        <f>IF($E30&gt;0, N30/$E30*100, 0)</f>
        <v>96.5230507425743</v>
      </c>
      <c r="P30" s="32" t="n">
        <v>0.86</v>
      </c>
      <c r="Q30" s="17" t="n">
        <f>E30-N30</f>
        <v>899</v>
      </c>
      <c r="R30" s="32" t="n">
        <f>IF($E30&gt;0, Q30/$E30*100, 0)</f>
        <v>3.47694925742574</v>
      </c>
      <c r="S30" s="17" t="n">
        <v>898</v>
      </c>
      <c r="T30" s="59" t="n">
        <v>1</v>
      </c>
    </row>
    <row r="31" ht="24.8898237179487" customHeight="true">
      <c r="A31" s="8" t="s">
        <v>24</v>
      </c>
      <c r="B31" s="17" t="n">
        <v>4232</v>
      </c>
      <c r="C31" s="17" t="n">
        <v>608</v>
      </c>
      <c r="D31" s="17" t="n">
        <v>1233</v>
      </c>
      <c r="E31" s="17" t="n">
        <f>SUM(B31:D31)</f>
        <v>6073</v>
      </c>
      <c r="F31" s="17" t="n">
        <v>1871</v>
      </c>
      <c r="G31" s="32" t="n">
        <f>IF($L31&gt;0, F31/$L31*100, 0)</f>
        <v>99.5742416178819</v>
      </c>
      <c r="H31" s="17" t="n">
        <v>8</v>
      </c>
      <c r="I31" s="32" t="n">
        <f>IF($L31&gt;0, H31/$L31*100, 0)</f>
        <v>0.425758382118148</v>
      </c>
      <c r="J31" s="17" t="n">
        <v>0</v>
      </c>
      <c r="K31" s="32" t="n">
        <f>IF($L31&gt;0, J31/$L31*100, 0)</f>
        <v>0</v>
      </c>
      <c r="L31" s="17" t="n">
        <f>SUM(F31, H31, J31)</f>
        <v>1879</v>
      </c>
      <c r="M31" s="17" t="n">
        <v>3581</v>
      </c>
      <c r="N31" s="17" t="n">
        <f>SUM(L31:M31)</f>
        <v>5460</v>
      </c>
      <c r="O31" s="32" t="n">
        <f>IF($E31&gt;0, N31/$E31*100, 0)</f>
        <v>89.9061419397332</v>
      </c>
      <c r="P31" s="32" t="n">
        <v>2.08</v>
      </c>
      <c r="Q31" s="17" t="n">
        <f>E31-N31</f>
        <v>613</v>
      </c>
      <c r="R31" s="32" t="n">
        <f>IF($E31&gt;0, Q31/$E31*100, 0)</f>
        <v>10.0938580602668</v>
      </c>
      <c r="S31" s="17" t="n">
        <v>599</v>
      </c>
      <c r="T31" s="59" t="n">
        <v>14</v>
      </c>
    </row>
    <row r="32" ht="24.8898237179487" customHeight="true">
      <c r="A32" s="8" t="s">
        <v>25</v>
      </c>
      <c r="B32" s="17" t="n">
        <v>4237</v>
      </c>
      <c r="C32" s="17" t="n">
        <v>441</v>
      </c>
      <c r="D32" s="17" t="n">
        <v>1189</v>
      </c>
      <c r="E32" s="17" t="n">
        <f>SUM(B32:D32)</f>
        <v>5867</v>
      </c>
      <c r="F32" s="17" t="n">
        <v>1667</v>
      </c>
      <c r="G32" s="32" t="n">
        <f>IF($L32&gt;0, F32/$L32*100, 0)</f>
        <v>99.5818399044206</v>
      </c>
      <c r="H32" s="17" t="n">
        <v>7</v>
      </c>
      <c r="I32" s="32" t="n">
        <f>IF($L32&gt;0, H32/$L32*100, 0)</f>
        <v>0.41816009557945</v>
      </c>
      <c r="J32" s="17" t="n">
        <v>0</v>
      </c>
      <c r="K32" s="32" t="n">
        <f>IF($L32&gt;0, J32/$L32*100, 0)</f>
        <v>0</v>
      </c>
      <c r="L32" s="17" t="n">
        <f>SUM(F32, H32, J32)</f>
        <v>1674</v>
      </c>
      <c r="M32" s="17" t="n">
        <v>3706</v>
      </c>
      <c r="N32" s="17" t="n">
        <f>SUM(L32:M32)</f>
        <v>5380</v>
      </c>
      <c r="O32" s="32" t="n">
        <f>IF($E32&gt;0, N32/$E32*100, 0)</f>
        <v>91.6993352650418</v>
      </c>
      <c r="P32" s="32" t="n">
        <v>1.73</v>
      </c>
      <c r="Q32" s="17" t="n">
        <f>E32-N32</f>
        <v>487</v>
      </c>
      <c r="R32" s="32" t="n">
        <f>IF($E32&gt;0, Q32/$E32*100, 0)</f>
        <v>8.30066473495824</v>
      </c>
      <c r="S32" s="17" t="n">
        <v>475</v>
      </c>
      <c r="T32" s="59" t="n">
        <v>12</v>
      </c>
    </row>
    <row r="33" ht="24.8898237179487" customHeight="true">
      <c r="A33" s="8" t="s">
        <v>26</v>
      </c>
      <c r="B33" s="17" t="n">
        <v>1447</v>
      </c>
      <c r="C33" s="17" t="n">
        <v>259</v>
      </c>
      <c r="D33" s="17" t="n">
        <v>588</v>
      </c>
      <c r="E33" s="17" t="n">
        <f>SUM(B33:D33)</f>
        <v>2294</v>
      </c>
      <c r="F33" s="17" t="n">
        <v>686</v>
      </c>
      <c r="G33" s="32" t="n">
        <f>IF($L33&gt;0, F33/$L33*100, 0)</f>
        <v>100</v>
      </c>
      <c r="H33" s="17" t="n">
        <v>0</v>
      </c>
      <c r="I33" s="32" t="n">
        <f>IF($L33&gt;0, H33/$L33*100, 0)</f>
        <v>0</v>
      </c>
      <c r="J33" s="17" t="n">
        <v>0</v>
      </c>
      <c r="K33" s="32" t="n">
        <f>IF($L33&gt;0, J33/$L33*100, 0)</f>
        <v>0</v>
      </c>
      <c r="L33" s="17" t="n">
        <f>SUM(F33, H33, J33)</f>
        <v>686</v>
      </c>
      <c r="M33" s="17" t="n">
        <v>1300</v>
      </c>
      <c r="N33" s="17" t="n">
        <f>SUM(L33:M33)</f>
        <v>1986</v>
      </c>
      <c r="O33" s="32" t="n">
        <f>IF($E33&gt;0, N33/$E33*100, 0)</f>
        <v>86.5736704446382</v>
      </c>
      <c r="P33" s="32" t="n">
        <v>2.21</v>
      </c>
      <c r="Q33" s="17" t="n">
        <f>E33-N33</f>
        <v>308</v>
      </c>
      <c r="R33" s="32" t="n">
        <f>IF($E33&gt;0, Q33/$E33*100, 0)</f>
        <v>13.4263295553618</v>
      </c>
      <c r="S33" s="17" t="n">
        <v>304</v>
      </c>
      <c r="T33" s="59" t="n">
        <v>4</v>
      </c>
    </row>
    <row r="34" ht="24.8898237179487" customHeight="true">
      <c r="A34" s="8" t="s">
        <v>27</v>
      </c>
      <c r="B34" s="17" t="n">
        <v>2319</v>
      </c>
      <c r="C34" s="17" t="n">
        <v>197</v>
      </c>
      <c r="D34" s="17" t="n">
        <v>855</v>
      </c>
      <c r="E34" s="17" t="n">
        <f>SUM(B34:D34)</f>
        <v>3371</v>
      </c>
      <c r="F34" s="17" t="n">
        <v>846</v>
      </c>
      <c r="G34" s="32" t="n">
        <f>IF($L34&gt;0, F34/$L34*100, 0)</f>
        <v>100</v>
      </c>
      <c r="H34" s="17" t="n">
        <v>0</v>
      </c>
      <c r="I34" s="32" t="n">
        <f>IF($L34&gt;0, H34/$L34*100, 0)</f>
        <v>0</v>
      </c>
      <c r="J34" s="17" t="n">
        <v>0</v>
      </c>
      <c r="K34" s="32" t="n">
        <f>IF($L34&gt;0, J34/$L34*100, 0)</f>
        <v>0</v>
      </c>
      <c r="L34" s="17" t="n">
        <f>SUM(F34, H34, J34)</f>
        <v>846</v>
      </c>
      <c r="M34" s="17" t="n">
        <v>2292</v>
      </c>
      <c r="N34" s="17" t="n">
        <f>SUM(L34:M34)</f>
        <v>3138</v>
      </c>
      <c r="O34" s="32" t="n">
        <f>IF($E34&gt;0, N34/$E34*100, 0)</f>
        <v>93.0881044200534</v>
      </c>
      <c r="P34" s="32" t="n">
        <v>1.4</v>
      </c>
      <c r="Q34" s="17" t="n">
        <f>E34-N34</f>
        <v>233</v>
      </c>
      <c r="R34" s="32" t="n">
        <f>IF($E34&gt;0, Q34/$E34*100, 0)</f>
        <v>6.9118955799466</v>
      </c>
      <c r="S34" s="17" t="n">
        <v>233</v>
      </c>
      <c r="T34" s="59" t="n">
        <v>0</v>
      </c>
    </row>
    <row r="35" ht="24.8898237179487" customHeight="true">
      <c r="A35" s="8" t="s">
        <v>28</v>
      </c>
      <c r="B35" s="17" t="n">
        <v>7529</v>
      </c>
      <c r="C35" s="17" t="n">
        <v>282</v>
      </c>
      <c r="D35" s="17" t="n">
        <v>501</v>
      </c>
      <c r="E35" s="17" t="n">
        <f>SUM(B35:D35)</f>
        <v>8312</v>
      </c>
      <c r="F35" s="17" t="n">
        <v>875</v>
      </c>
      <c r="G35" s="32" t="n">
        <f>IF($L35&gt;0, F35/$L35*100, 0)</f>
        <v>100</v>
      </c>
      <c r="H35" s="17" t="n">
        <v>0</v>
      </c>
      <c r="I35" s="32" t="n">
        <f>IF($L35&gt;0, H35/$L35*100, 0)</f>
        <v>0</v>
      </c>
      <c r="J35" s="17" t="n">
        <v>0</v>
      </c>
      <c r="K35" s="32" t="n">
        <f>IF($L35&gt;0, J35/$L35*100, 0)</f>
        <v>0</v>
      </c>
      <c r="L35" s="17" t="n">
        <f>SUM(F35, H35, J35)</f>
        <v>875</v>
      </c>
      <c r="M35" s="17" t="n">
        <v>6933</v>
      </c>
      <c r="N35" s="17" t="n">
        <f>SUM(L35:M35)</f>
        <v>7808</v>
      </c>
      <c r="O35" s="32" t="n">
        <f>IF($E35&gt;0, N35/$E35*100, 0)</f>
        <v>93.9364773820982</v>
      </c>
      <c r="P35" s="32" t="n">
        <v>1.69</v>
      </c>
      <c r="Q35" s="17" t="n">
        <f>E35-N35</f>
        <v>504</v>
      </c>
      <c r="R35" s="32" t="n">
        <f>IF($E35&gt;0, Q35/$E35*100, 0)</f>
        <v>6.06352261790183</v>
      </c>
      <c r="S35" s="17" t="n">
        <v>504</v>
      </c>
      <c r="T35" s="59" t="n">
        <v>0</v>
      </c>
    </row>
    <row r="36" ht="24.8898237179487" customHeight="true">
      <c r="A36" s="8" t="s">
        <v>29</v>
      </c>
      <c r="B36" s="17" t="n">
        <v>1523</v>
      </c>
      <c r="C36" s="17" t="n">
        <v>240</v>
      </c>
      <c r="D36" s="17" t="n">
        <v>783</v>
      </c>
      <c r="E36" s="17" t="n">
        <f>SUM(B36:D36)</f>
        <v>2546</v>
      </c>
      <c r="F36" s="17" t="n">
        <v>588</v>
      </c>
      <c r="G36" s="32" t="n">
        <f>IF($L36&gt;0, F36/$L36*100, 0)</f>
        <v>98.989898989899</v>
      </c>
      <c r="H36" s="17" t="n">
        <v>6</v>
      </c>
      <c r="I36" s="32" t="n">
        <f>IF($L36&gt;0, H36/$L36*100, 0)</f>
        <v>1.01010101010101</v>
      </c>
      <c r="J36" s="17" t="n">
        <v>0</v>
      </c>
      <c r="K36" s="32" t="n">
        <f>IF($L36&gt;0, J36/$L36*100, 0)</f>
        <v>0</v>
      </c>
      <c r="L36" s="17" t="n">
        <f>SUM(F36, H36, J36)</f>
        <v>594</v>
      </c>
      <c r="M36" s="17" t="n">
        <v>1695</v>
      </c>
      <c r="N36" s="17" t="n">
        <f>SUM(L36:M36)</f>
        <v>2289</v>
      </c>
      <c r="O36" s="32" t="n">
        <f>IF($E36&gt;0, N36/$E36*100, 0)</f>
        <v>89.9057344854674</v>
      </c>
      <c r="P36" s="32" t="n">
        <v>2.03</v>
      </c>
      <c r="Q36" s="17" t="n">
        <f>E36-N36</f>
        <v>257</v>
      </c>
      <c r="R36" s="32" t="n">
        <f>IF($E36&gt;0, Q36/$E36*100, 0)</f>
        <v>10.0942655145326</v>
      </c>
      <c r="S36" s="17" t="n">
        <v>257</v>
      </c>
      <c r="T36" s="59" t="n">
        <v>0</v>
      </c>
    </row>
    <row r="37" ht="24.8898237179487" customHeight="true">
      <c r="A37" s="8" t="s">
        <v>30</v>
      </c>
      <c r="B37" s="17" t="n">
        <v>576</v>
      </c>
      <c r="C37" s="17" t="n">
        <v>59</v>
      </c>
      <c r="D37" s="17" t="n">
        <v>131</v>
      </c>
      <c r="E37" s="17" t="n">
        <f>SUM(B37:D37)</f>
        <v>766</v>
      </c>
      <c r="F37" s="17" t="n">
        <v>137</v>
      </c>
      <c r="G37" s="32" t="n">
        <f>IF($L37&gt;0, F37/$L37*100, 0)</f>
        <v>100</v>
      </c>
      <c r="H37" s="17" t="n">
        <v>0</v>
      </c>
      <c r="I37" s="32" t="n">
        <f>IF($L37&gt;0, H37/$L37*100, 0)</f>
        <v>0</v>
      </c>
      <c r="J37" s="17" t="n">
        <v>0</v>
      </c>
      <c r="K37" s="32" t="n">
        <f>IF($L37&gt;0, J37/$L37*100, 0)</f>
        <v>0</v>
      </c>
      <c r="L37" s="17" t="n">
        <f>SUM(F37, H37, J37)</f>
        <v>137</v>
      </c>
      <c r="M37" s="17" t="n">
        <v>561</v>
      </c>
      <c r="N37" s="17" t="n">
        <f>SUM(L37:M37)</f>
        <v>698</v>
      </c>
      <c r="O37" s="32" t="n">
        <f>IF($E37&gt;0, N37/$E37*100, 0)</f>
        <v>91.1227154046997</v>
      </c>
      <c r="P37" s="32" t="n">
        <v>1.58</v>
      </c>
      <c r="Q37" s="17" t="n">
        <f>E37-N37</f>
        <v>68</v>
      </c>
      <c r="R37" s="32" t="n">
        <f>IF($E37&gt;0, Q37/$E37*100, 0)</f>
        <v>8.87728459530026</v>
      </c>
      <c r="S37" s="17" t="n">
        <v>68</v>
      </c>
      <c r="T37" s="59" t="n">
        <v>0</v>
      </c>
    </row>
    <row r="38" ht="24.8898237179487" customHeight="true">
      <c r="A38" s="8" t="s">
        <v>31</v>
      </c>
      <c r="B38" s="17" t="n">
        <v>20982</v>
      </c>
      <c r="C38" s="17" t="n">
        <v>2134</v>
      </c>
      <c r="D38" s="17" t="n">
        <v>4380</v>
      </c>
      <c r="E38" s="17" t="n">
        <f>SUM(B38:D38)</f>
        <v>27496</v>
      </c>
      <c r="F38" s="17" t="n">
        <v>9045</v>
      </c>
      <c r="G38" s="32" t="n">
        <f>IF($L38&gt;0, F38/$L38*100, 0)</f>
        <v>99.5597138139791</v>
      </c>
      <c r="H38" s="17" t="n">
        <v>40</v>
      </c>
      <c r="I38" s="32" t="n">
        <f>IF($L38&gt;0, H38/$L38*100, 0)</f>
        <v>0.440286186020914</v>
      </c>
      <c r="J38" s="17" t="n">
        <v>0</v>
      </c>
      <c r="K38" s="32" t="n">
        <f>IF($L38&gt;0, J38/$L38*100, 0)</f>
        <v>0</v>
      </c>
      <c r="L38" s="17" t="n">
        <f>SUM(F38, H38, J38)</f>
        <v>9085</v>
      </c>
      <c r="M38" s="17" t="n">
        <v>16300</v>
      </c>
      <c r="N38" s="17" t="n">
        <f>SUM(L38:M38)</f>
        <v>25385</v>
      </c>
      <c r="O38" s="32" t="n">
        <f>IF($E38&gt;0, N38/$E38*100, 0)</f>
        <v>92.3225196392202</v>
      </c>
      <c r="P38" s="32" t="n">
        <v>1.88</v>
      </c>
      <c r="Q38" s="17" t="n">
        <f>E38-N38</f>
        <v>2111</v>
      </c>
      <c r="R38" s="32" t="n">
        <f>IF($E38&gt;0, Q38/$E38*100, 0)</f>
        <v>7.67748036077975</v>
      </c>
      <c r="S38" s="17" t="n">
        <v>2083</v>
      </c>
      <c r="T38" s="59" t="n">
        <v>28</v>
      </c>
    </row>
    <row r="39" ht="24.8898237179487" customHeight="true">
      <c r="A39" s="8" t="s">
        <v>32</v>
      </c>
      <c r="B39" s="17" t="n">
        <v>1070</v>
      </c>
      <c r="C39" s="17" t="n">
        <v>185</v>
      </c>
      <c r="D39" s="17" t="n">
        <v>285</v>
      </c>
      <c r="E39" s="17" t="n">
        <f>SUM(B39:D39)</f>
        <v>1540</v>
      </c>
      <c r="F39" s="17" t="n">
        <v>360</v>
      </c>
      <c r="G39" s="32" t="n">
        <f>IF($L39&gt;0, F39/$L39*100, 0)</f>
        <v>99.1735537190083</v>
      </c>
      <c r="H39" s="17" t="n">
        <v>3</v>
      </c>
      <c r="I39" s="32" t="n">
        <f>IF($L39&gt;0, H39/$L39*100, 0)</f>
        <v>0.826446280991736</v>
      </c>
      <c r="J39" s="17" t="n">
        <v>0</v>
      </c>
      <c r="K39" s="32" t="n">
        <f>IF($L39&gt;0, J39/$L39*100, 0)</f>
        <v>0</v>
      </c>
      <c r="L39" s="17" t="n">
        <f>SUM(F39, H39, J39)</f>
        <v>363</v>
      </c>
      <c r="M39" s="17" t="n">
        <v>968</v>
      </c>
      <c r="N39" s="17" t="n">
        <f>SUM(L39:M39)</f>
        <v>1331</v>
      </c>
      <c r="O39" s="32" t="n">
        <f>IF($E39&gt;0, N39/$E39*100, 0)</f>
        <v>86.4285714285714</v>
      </c>
      <c r="P39" s="32" t="n">
        <v>2.79</v>
      </c>
      <c r="Q39" s="17" t="n">
        <f>E39-N39</f>
        <v>209</v>
      </c>
      <c r="R39" s="32" t="n">
        <f>IF($E39&gt;0, Q39/$E39*100, 0)</f>
        <v>13.5714285714286</v>
      </c>
      <c r="S39" s="17" t="n">
        <v>209</v>
      </c>
      <c r="T39" s="59" t="n">
        <v>0</v>
      </c>
    </row>
    <row r="40" ht="24.8898237179487" customHeight="true">
      <c r="A40" s="8" t="s">
        <v>33</v>
      </c>
      <c r="B40" s="17" t="n">
        <v>2035</v>
      </c>
      <c r="C40" s="17" t="n">
        <v>379</v>
      </c>
      <c r="D40" s="17" t="n">
        <v>714</v>
      </c>
      <c r="E40" s="17" t="n">
        <f>SUM(B40:D40)</f>
        <v>3128</v>
      </c>
      <c r="F40" s="17" t="n">
        <v>1065</v>
      </c>
      <c r="G40" s="32" t="n">
        <f>IF($L40&gt;0, F40/$L40*100, 0)</f>
        <v>99.5327102803738</v>
      </c>
      <c r="H40" s="17" t="n">
        <v>5</v>
      </c>
      <c r="I40" s="32" t="n">
        <f>IF($L40&gt;0, H40/$L40*100, 0)</f>
        <v>0.467289719626168</v>
      </c>
      <c r="J40" s="17" t="n">
        <v>0</v>
      </c>
      <c r="K40" s="32" t="n">
        <f>IF($L40&gt;0, J40/$L40*100, 0)</f>
        <v>0</v>
      </c>
      <c r="L40" s="17" t="n">
        <f>SUM(F40, H40, J40)</f>
        <v>1070</v>
      </c>
      <c r="M40" s="17" t="n">
        <v>1605</v>
      </c>
      <c r="N40" s="17" t="n">
        <f>SUM(L40:M40)</f>
        <v>2675</v>
      </c>
      <c r="O40" s="32" t="n">
        <f>IF($E40&gt;0, N40/$E40*100, 0)</f>
        <v>85.5179028132992</v>
      </c>
      <c r="P40" s="53" t="n">
        <v>2.17</v>
      </c>
      <c r="Q40" s="17" t="n">
        <f>E40-N40</f>
        <v>453</v>
      </c>
      <c r="R40" s="32" t="n">
        <f>IF($E40&gt;0, Q40/$E40*100, 0)</f>
        <v>14.4820971867008</v>
      </c>
      <c r="S40" s="17" t="n">
        <v>384</v>
      </c>
      <c r="T40" s="59" t="n">
        <v>69</v>
      </c>
    </row>
    <row r="41" ht="19.7816506410256" customHeight="true">
      <c r="A41" s="2"/>
      <c r="B41" s="18"/>
      <c r="C41" s="23"/>
      <c r="D41" s="23"/>
      <c r="E41" s="23"/>
      <c r="F41" s="23"/>
      <c r="G41" s="33"/>
      <c r="H41" s="23"/>
      <c r="I41" s="29"/>
      <c r="J41" s="2"/>
      <c r="K41" s="33"/>
      <c r="L41" s="43"/>
      <c r="M41" s="43"/>
      <c r="N41" s="43"/>
      <c r="O41" s="51"/>
      <c r="P41" s="54" t="s">
        <v>86</v>
      </c>
      <c r="Q41" s="54"/>
      <c r="R41" s="55"/>
      <c r="S41" s="55"/>
      <c r="T41" s="55"/>
    </row>
    <row r="42" ht="19.7816506410256" customHeight="true">
      <c r="A42" s="9"/>
      <c r="B42" s="9"/>
      <c r="C42" s="9"/>
      <c r="D42" s="9"/>
      <c r="E42" s="25"/>
      <c r="F42" s="25"/>
      <c r="G42" s="34" t="s">
        <v>62</v>
      </c>
      <c r="H42" s="34"/>
      <c r="I42" s="27"/>
      <c r="J42" s="9"/>
      <c r="K42" s="41"/>
      <c r="L42" s="44"/>
      <c r="M42" s="44"/>
      <c r="N42" s="44"/>
      <c r="O42" s="41"/>
      <c r="P42" s="44"/>
      <c r="Q42" s="44"/>
      <c r="R42" s="11"/>
      <c r="S42" s="11"/>
      <c r="T42" s="11"/>
    </row>
    <row r="43" ht="19.7816506410256" customHeight="true">
      <c r="A43" s="10" t="s">
        <v>34</v>
      </c>
      <c r="B43" s="10"/>
      <c r="C43" s="10"/>
      <c r="D43" s="10" t="s">
        <v>52</v>
      </c>
      <c r="E43" s="10"/>
      <c r="F43" s="10"/>
      <c r="G43" s="27"/>
      <c r="H43" s="9"/>
      <c r="I43" s="35"/>
      <c r="J43" s="34"/>
      <c r="K43" s="35"/>
      <c r="L43" s="10" t="s">
        <v>73</v>
      </c>
      <c r="M43" s="10"/>
      <c r="N43" s="10"/>
      <c r="O43" s="27"/>
      <c r="P43" s="9"/>
      <c r="Q43" s="9"/>
      <c r="R43" s="11"/>
      <c r="S43" s="11"/>
      <c r="T43" s="11"/>
    </row>
    <row r="44" ht="19.7816506410256" customHeight="true">
      <c r="A44" s="10"/>
      <c r="B44" s="10"/>
      <c r="C44" s="10"/>
      <c r="D44" s="10"/>
      <c r="E44" s="10"/>
      <c r="F44" s="10"/>
      <c r="G44" s="34" t="s">
        <v>63</v>
      </c>
      <c r="H44" s="34"/>
      <c r="I44" s="35"/>
      <c r="J44" s="39"/>
      <c r="K44" s="35"/>
      <c r="L44" s="10"/>
      <c r="M44" s="10"/>
      <c r="N44" s="45"/>
      <c r="O44" s="41"/>
      <c r="P44" s="44"/>
      <c r="Q44" s="44"/>
      <c r="R44" s="11"/>
      <c r="S44" s="11"/>
      <c r="T44" s="11"/>
    </row>
    <row r="45" ht="19.7816506410256" customHeight="true">
      <c r="A45" s="10"/>
      <c r="B45" s="10"/>
      <c r="C45" s="10"/>
      <c r="D45" s="10"/>
      <c r="E45" s="10"/>
      <c r="F45" s="10"/>
      <c r="G45" s="35"/>
      <c r="H45" s="10"/>
      <c r="I45" s="35"/>
      <c r="J45" s="10"/>
      <c r="K45" s="42"/>
      <c r="L45" s="10"/>
      <c r="M45" s="10"/>
      <c r="N45" s="10"/>
      <c r="O45" s="41"/>
      <c r="P45" s="9"/>
      <c r="Q45" s="9"/>
      <c r="R45" s="11"/>
      <c r="S45" s="11"/>
      <c r="T45" s="11"/>
    </row>
    <row r="46" ht="19.7816506410256" customHeight="true">
      <c r="A46" s="10" t="s">
        <v>35</v>
      </c>
      <c r="B46" s="19" t="s">
        <v>43</v>
      </c>
      <c r="C46" s="19"/>
      <c r="D46" s="19"/>
      <c r="E46" s="19"/>
      <c r="F46" s="19"/>
      <c r="G46" s="19"/>
      <c r="H46" s="19"/>
      <c r="I46" s="35"/>
      <c r="J46" s="10"/>
      <c r="K46" s="42"/>
      <c r="L46" s="10"/>
      <c r="M46" s="10"/>
      <c r="N46" s="10"/>
      <c r="O46" s="41"/>
      <c r="P46" s="9"/>
      <c r="Q46" s="9"/>
      <c r="R46" s="11"/>
      <c r="S46" s="11"/>
      <c r="T46" s="11"/>
    </row>
    <row r="47" ht="19.7816506410256" customHeight="true">
      <c r="A47" s="10" t="s">
        <v>36</v>
      </c>
      <c r="B47" s="20" t="s">
        <v>44</v>
      </c>
      <c r="C47" s="20"/>
      <c r="D47" s="10"/>
      <c r="E47" s="10"/>
      <c r="F47" s="10"/>
      <c r="G47" s="35"/>
      <c r="H47" s="10"/>
      <c r="I47" s="35"/>
      <c r="J47" s="10"/>
      <c r="K47" s="42"/>
      <c r="L47" s="45"/>
      <c r="M47" s="10"/>
      <c r="N47" s="10"/>
      <c r="O47" s="41"/>
      <c r="P47" s="44"/>
      <c r="Q47" s="44"/>
      <c r="R47" s="11"/>
      <c r="S47" s="11"/>
      <c r="T47" s="11"/>
    </row>
    <row r="48" ht="19.7816506410256" customHeight="true">
      <c r="A48" s="10" t="s">
        <v>37</v>
      </c>
      <c r="B48" s="19" t="s">
        <v>45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7"/>
      <c r="P48" s="9"/>
      <c r="Q48" s="44"/>
      <c r="R48" s="11"/>
      <c r="S48" s="11"/>
      <c r="T48" s="11"/>
    </row>
    <row r="49" ht="19.7816506410256" customHeight="true">
      <c r="A49" s="10" t="s">
        <v>38</v>
      </c>
      <c r="B49" s="19" t="s">
        <v>46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</sheetData>
  <mergeCells>
    <mergeCell ref="B46:H46"/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B7:B9"/>
    <mergeCell ref="C7:C9"/>
    <mergeCell ref="D7:D9"/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M7:M9"/>
  </mergeCells>
  <pageMargins bottom="0.75" footer="0.3" header="0.3" left="0.7" right="0.7" top="0.75"/>
</worksheet>
</file>