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state="visible" r:id="rId4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<sst xmlns="http://schemas.openxmlformats.org/spreadsheetml/2006/main" count="93">
  <si>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</si>
  <si>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</si>
  <si>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臺中市政府一級機關一般公文統計表</t>
  </si>
  <si>
    <t>中華民國111年4月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</si>
  <si>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</si>
  <si>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</si>
  <si>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</si>
  <si>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</si>
  <si>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</si>
  <si>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</si>
  <si>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</si>
  <si>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</si>
  <si>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</si>
  <si>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</si>
  <si>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</si>
  <si>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</si>
  <si>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</si>
  <si>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</si>
  <si>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</si>
  <si>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</si>
  <si>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</si>
  <si>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</si>
  <si>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</si>
  <si>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</si>
  <si>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</si>
  <si>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</si>
  <si>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</si>
  <si>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</si>
  <si>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</si>
  <si>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</si>
  <si>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</si>
  <si>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</si>
  <si>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</si>
  <si>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</si>
  <si>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</si>
  <si>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</si>
  <si>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</si>
  <si>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</si>
  <si>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</si>
  <si>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</si>
  <si>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</si>
  <si>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</si>
  <si>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</si>
  <si>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</si>
  <si>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</si>
  <si>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</si>
  <si>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</si>
  <si>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</si>
  <si>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</si>
  <si>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</si>
  <si>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</si>
  <si>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</si>
  <si>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</si>
  <si>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</si>
  <si>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</si>
  <si>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</si>
  <si>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</si>
  <si>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</si>
  <si>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</si>
  <si>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</si>
  <si>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</si>
  <si>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</si>
  <si>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</si>
  <si>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</si>
  <si>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</si>
  <si>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</si>
  <si>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</si>
  <si>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</si>
  <si>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</si>
  <si>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</si>
  <si>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</si>
  <si>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</si>
  <si>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</si>
  <si>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</si>
  <si>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</si>
  <si>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</si>
  <si>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</si>
  <si>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</si>
  <si>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</si>
  <si>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</si>
  <si>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</si>
  <si>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</si>
  <si>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</si>
  <si>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</si>
  <si>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111 年5 月10日編製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</si>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</sst>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formatCode="#,##0_ " numFmtId="196"/>
    <numFmt formatCode="_-* #,##0_-;\-* #,##0_-;_-* &quot;-&quot;_-;_-@_-" numFmtId="197"/>
    <numFmt formatCode="_-* #,##0_-;\-* #,##0_-;_-* &quot;-&quot;??_-;_-@_-" numFmtId="198"/>
    <numFmt formatCode="#,##0.00_);[Red]\(#,##0.00\)" numFmtId="199"/>
    <numFmt formatCode="_-* #,##0.00_-;\-* #,##0.00_-;_-* &quot;-&quot;_-;_-@_-" numFmtId="200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49" fontId="4" borderId="3" xfId="0" applyNumberFormat="true" applyFont="true" applyBorder="true">
      <alignment horizontal="center" vertical="center" wrapText="true"/>
    </xf>
    <xf numFmtId="0" fontId="2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6" xfId="0" applyFont="true" applyBorder="true">
      <alignment horizontal="right" vertical="center" wrapText="true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/>
    <xf numFmtId="0" fontId="7" borderId="8" xfId="0" applyFont="true" applyBorder="true"/>
    <xf numFmtId="0" fontId="2" borderId="9" xfId="0" applyFont="true" applyBorder="true">
      <alignment horizontal="righ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7" fontId="9" borderId="1" xfId="0" applyNumberFormat="true" applyFont="true" applyBorder="true">
      <alignment horizontal="right" vertical="center"/>
    </xf>
    <xf numFmtId="198" fontId="2" borderId="2" xfId="0" applyNumberFormat="true" applyFont="true" applyBorder="true">
      <alignment horizontal="right"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7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99" fontId="2" borderId="0" xfId="0" applyNumberFormat="true" applyFont="true">
      <alignment horizontal="right" vertical="center"/>
    </xf>
    <xf numFmtId="199" fontId="2" borderId="3" xfId="0" applyNumberFormat="true" applyFont="true" applyBorder="true">
      <alignment horizontal="right" vertical="center"/>
    </xf>
    <xf numFmtId="199" fontId="2" borderId="2" xfId="0" applyNumberFormat="true" applyFont="true" applyBorder="true">
      <alignment horizontal="right" vertical="center"/>
    </xf>
    <xf numFmtId="199" fontId="2" borderId="1" xfId="0" applyNumberFormat="true" applyFont="true" applyBorder="true">
      <alignment horizontal="center" vertical="center" wrapText="true"/>
    </xf>
    <xf numFmtId="199" fontId="10" borderId="1" xfId="0" applyNumberFormat="true" applyFont="true" applyBorder="true">
      <alignment horizontal="center" vertical="center" wrapText="true"/>
    </xf>
    <xf numFmtId="200" fontId="9" borderId="1" xfId="0" applyNumberFormat="true" applyFont="true" applyBorder="true">
      <alignment horizontal="right" vertical="center"/>
    </xf>
    <xf numFmtId="199" fontId="2" borderId="2" xfId="0" applyNumberFormat="true" applyFont="true" applyBorder="true">
      <alignment horizontal="right" vertical="center" wrapText="true"/>
    </xf>
    <xf numFmtId="0" fontId="1" borderId="0" xfId="0" applyFont="true">
      <alignment horizontal="center" vertical="center"/>
    </xf>
    <xf numFmtId="199" fontId="1" borderId="0" xfId="0" applyNumberFormat="true" applyFont="true">
      <alignment horizontal="right" vertical="center"/>
    </xf>
    <xf numFmtId="10" fontId="2" borderId="0" xfId="0" applyNumberFormat="true" applyFont="true">
      <alignment horizontal="right" vertical="center"/>
    </xf>
    <xf numFmtId="0" fontId="11" borderId="1" xfId="0" applyFont="true" applyBorder="true">
      <alignment horizontal="center" vertical="center" wrapText="true"/>
    </xf>
    <xf numFmtId="0" fontId="12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199" fontId="1" borderId="0" xfId="0" applyNumberFormat="true" applyFont="true">
      <alignment horizontal="center" vertical="center"/>
    </xf>
    <xf numFmtId="199" fontId="2" borderId="0" xfId="0" applyNumberFormat="true" applyFont="true">
      <alignment horizontal="right" vertical="center" wrapText="true"/>
    </xf>
    <xf numFmtId="199" fontId="1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8" borderId="1" xfId="0" applyFont="true" applyBorder="true">
      <alignment horizontal="center" vertical="center" wrapText="true"/>
    </xf>
    <xf numFmtId="199" fontId="1" borderId="1" xfId="0" applyNumberFormat="true" applyFont="true" applyBorder="true">
      <alignment horizontal="center" vertical="center"/>
    </xf>
    <xf numFmtId="199" fontId="12" borderId="1" xfId="0" applyNumberFormat="true" applyFont="true" applyBorder="true">
      <alignment horizontal="center" vertical="center" wrapText="true"/>
    </xf>
    <xf numFmtId="199" fontId="8" borderId="1" xfId="0" applyNumberFormat="true" applyFont="true" applyBorder="true">
      <alignment horizontal="center" vertical="center"/>
    </xf>
    <xf numFmtId="0" fontId="7" borderId="2" xfId="0" applyFont="true" applyBorder="true"/>
    <xf numFmtId="49" fontId="2" borderId="1" xfId="0" applyNumberFormat="true" applyFont="true" applyBorder="true">
      <alignment horizontal="center" vertical="center"/>
    </xf>
    <xf numFmtId="0" fontId="1" borderId="2" xfId="0" applyFont="true" applyBorder="true">
      <alignment vertical="center"/>
    </xf>
    <xf numFmtId="0" fontId="6" borderId="2" xfId="0" applyFont="true" applyBorder="true"/>
    <xf numFmtId="199" fontId="13" borderId="1" xfId="0" applyNumberFormat="true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8" borderId="10" xfId="0" applyNumberFormat="true" applyFont="true" applyBorder="true">
      <alignment horizontal="center" vertical="center" wrapText="true"/>
    </xf>
    <xf numFmtId="197" fontId="9" borderId="10" xfId="0" applyNumberFormat="true" applyFont="true" applyBorder="true">
      <alignment horizontal="right" vertical="center"/>
    </xf>
    <xf numFmtId="0" fontId="6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P41" sqref="P41:P41"/>
    </sheetView>
  </sheetViews>
  <sheetFormatPr customHeight="false" defaultColWidth="9.28125" defaultRowHeight="15"/>
  <cols>
    <col min="1" max="1" bestFit="false" customWidth="true" width="16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20" bestFit="false" customWidth="true" width="11.00390625" hidden="false" outlineLevel="0"/>
  </cols>
  <sheetData>
    <row r="1" ht="23.5376602564103" customHeight="true">
      <c r="A1" s="1" t="s">
        <v>0</v>
      </c>
      <c r="B1" s="12"/>
      <c r="C1" s="21"/>
      <c r="D1" s="9"/>
      <c r="E1" s="9"/>
      <c r="F1" s="9"/>
      <c r="G1" s="27"/>
      <c r="H1" s="36"/>
      <c r="I1" s="27"/>
      <c r="J1" s="36"/>
      <c r="K1" s="40"/>
      <c r="L1" s="34"/>
      <c r="M1" s="9"/>
      <c r="N1" s="46"/>
      <c r="O1" s="48" t="s">
        <v>77</v>
      </c>
      <c r="P1" s="14" t="s">
        <v>80</v>
      </c>
      <c r="Q1" s="14"/>
      <c r="R1" s="14"/>
      <c r="S1" s="14"/>
      <c r="T1" s="14"/>
      <c r="U1" s="59"/>
    </row>
    <row r="2" ht="19.7816506410256" customHeight="true">
      <c r="A2" s="1" t="s">
        <v>1</v>
      </c>
      <c r="B2" s="13" t="s">
        <v>38</v>
      </c>
      <c r="C2" s="22" t="s">
        <v>45</v>
      </c>
      <c r="D2" s="24"/>
      <c r="E2" s="24"/>
      <c r="F2" s="24"/>
      <c r="G2" s="28"/>
      <c r="H2" s="24"/>
      <c r="I2" s="24"/>
      <c r="J2" s="24"/>
      <c r="K2" s="24"/>
      <c r="L2" s="24"/>
      <c r="M2" s="24"/>
      <c r="N2" s="24"/>
      <c r="O2" s="48" t="s">
        <v>78</v>
      </c>
      <c r="P2" s="52" t="s">
        <v>81</v>
      </c>
      <c r="Q2" s="52"/>
      <c r="R2" s="52"/>
      <c r="S2" s="52"/>
      <c r="T2" s="52"/>
      <c r="U2" s="59"/>
    </row>
    <row r="3" ht="16.7768429487179" customHeight="true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4"/>
      <c r="S3" s="54"/>
      <c r="T3" s="54"/>
    </row>
    <row r="4" ht="38.9623397435897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9.7135416666667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7816506410256" customHeight="true">
      <c r="A6" s="5"/>
      <c r="B6" s="14" t="s">
        <v>39</v>
      </c>
      <c r="C6" s="14"/>
      <c r="D6" s="14"/>
      <c r="E6" s="14"/>
      <c r="F6" s="14" t="s">
        <v>53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85</v>
      </c>
      <c r="R6" s="14"/>
      <c r="S6" s="14"/>
      <c r="T6" s="14"/>
      <c r="U6" s="12"/>
    </row>
    <row r="7" ht="20.1822916666667" customHeight="true">
      <c r="A7" s="6"/>
      <c r="B7" s="15" t="s">
        <v>40</v>
      </c>
      <c r="C7" s="15" t="s">
        <v>46</v>
      </c>
      <c r="D7" s="15" t="s">
        <v>48</v>
      </c>
      <c r="E7" s="15" t="s">
        <v>4</v>
      </c>
      <c r="F7" s="26" t="s">
        <v>54</v>
      </c>
      <c r="G7" s="26"/>
      <c r="H7" s="26"/>
      <c r="I7" s="26"/>
      <c r="J7" s="26"/>
      <c r="K7" s="26"/>
      <c r="L7" s="15" t="s">
        <v>68</v>
      </c>
      <c r="M7" s="15" t="s">
        <v>72</v>
      </c>
      <c r="N7" s="26" t="s">
        <v>74</v>
      </c>
      <c r="O7" s="26"/>
      <c r="P7" s="15" t="s">
        <v>82</v>
      </c>
      <c r="Q7" s="26" t="s">
        <v>85</v>
      </c>
      <c r="R7" s="26"/>
      <c r="S7" s="15" t="s">
        <v>89</v>
      </c>
      <c r="T7" s="56" t="s">
        <v>91</v>
      </c>
    </row>
    <row r="8" ht="16.7768429487179" customHeight="true">
      <c r="A8" s="6"/>
      <c r="B8" s="15"/>
      <c r="C8" s="15"/>
      <c r="D8" s="15"/>
      <c r="E8" s="16" t="s">
        <v>51</v>
      </c>
      <c r="F8" s="26" t="s">
        <v>55</v>
      </c>
      <c r="G8" s="26"/>
      <c r="H8" s="37" t="s">
        <v>62</v>
      </c>
      <c r="I8" s="37"/>
      <c r="J8" s="38" t="s">
        <v>65</v>
      </c>
      <c r="K8" s="38"/>
      <c r="L8" s="16" t="s">
        <v>69</v>
      </c>
      <c r="M8" s="15"/>
      <c r="N8" s="47" t="s">
        <v>75</v>
      </c>
      <c r="O8" s="47"/>
      <c r="P8" s="15"/>
      <c r="Q8" s="47" t="s">
        <v>86</v>
      </c>
      <c r="R8" s="47"/>
      <c r="S8" s="15"/>
      <c r="T8" s="56"/>
    </row>
    <row r="9" ht="16.7768429487179" customHeight="true">
      <c r="A9" s="6"/>
      <c r="B9" s="15"/>
      <c r="C9" s="15"/>
      <c r="D9" s="15"/>
      <c r="E9" s="16"/>
      <c r="F9" s="15" t="s">
        <v>56</v>
      </c>
      <c r="G9" s="30" t="s">
        <v>58</v>
      </c>
      <c r="H9" s="15" t="s">
        <v>56</v>
      </c>
      <c r="I9" s="30" t="s">
        <v>58</v>
      </c>
      <c r="J9" s="15" t="s">
        <v>56</v>
      </c>
      <c r="K9" s="30" t="s">
        <v>58</v>
      </c>
      <c r="L9" s="16"/>
      <c r="M9" s="15"/>
      <c r="N9" s="15" t="s">
        <v>56</v>
      </c>
      <c r="O9" s="49" t="s">
        <v>58</v>
      </c>
      <c r="P9" s="15"/>
      <c r="Q9" s="15" t="s">
        <v>56</v>
      </c>
      <c r="R9" s="49" t="s">
        <v>58</v>
      </c>
      <c r="S9" s="15"/>
      <c r="T9" s="56"/>
    </row>
    <row r="10" ht="28.7960737179487" customHeight="true">
      <c r="A10" s="7"/>
      <c r="B10" s="16" t="s">
        <v>41</v>
      </c>
      <c r="C10" s="16" t="s">
        <v>47</v>
      </c>
      <c r="D10" s="16" t="s">
        <v>49</v>
      </c>
      <c r="E10" s="16" t="s">
        <v>52</v>
      </c>
      <c r="F10" s="16" t="s">
        <v>57</v>
      </c>
      <c r="G10" s="31" t="s">
        <v>59</v>
      </c>
      <c r="H10" s="16" t="s">
        <v>63</v>
      </c>
      <c r="I10" s="31" t="s">
        <v>64</v>
      </c>
      <c r="J10" s="16" t="s">
        <v>66</v>
      </c>
      <c r="K10" s="31" t="s">
        <v>67</v>
      </c>
      <c r="L10" s="16" t="s">
        <v>70</v>
      </c>
      <c r="M10" s="16" t="s">
        <v>73</v>
      </c>
      <c r="N10" s="16" t="s">
        <v>76</v>
      </c>
      <c r="O10" s="50" t="s">
        <v>79</v>
      </c>
      <c r="P10" s="16" t="s">
        <v>83</v>
      </c>
      <c r="Q10" s="16" t="s">
        <v>87</v>
      </c>
      <c r="R10" s="55" t="s">
        <v>88</v>
      </c>
      <c r="S10" s="16" t="s">
        <v>90</v>
      </c>
      <c r="T10" s="57" t="s">
        <v>92</v>
      </c>
    </row>
    <row r="11" ht="24.8898237179487" customHeight="true">
      <c r="A11" s="8" t="s">
        <v>4</v>
      </c>
      <c r="B11" s="17" t="n">
        <f>SUM(B12:B40)</f>
        <v>113816</v>
      </c>
      <c r="C11" s="17" t="n">
        <f>SUM(C12:C40)</f>
        <v>15019</v>
      </c>
      <c r="D11" s="17" t="n">
        <f>SUM(D12:D40)</f>
        <v>36361</v>
      </c>
      <c r="E11" s="17" t="n">
        <f>SUM(B11:D11)</f>
        <v>165196</v>
      </c>
      <c r="F11" s="17" t="n">
        <f>SUM(F12:F40)</f>
        <v>54511</v>
      </c>
      <c r="G11" s="32" t="n">
        <f>IF($L11&gt;0, F11/$L11*100, 0)</f>
        <v>99.7274057811928</v>
      </c>
      <c r="H11" s="17" t="n">
        <f>SUM(H12:H40)</f>
        <v>148</v>
      </c>
      <c r="I11" s="32" t="n">
        <f>IF($L11&gt;0, H11/$L11*100, 0)</f>
        <v>0.270764727405781</v>
      </c>
      <c r="J11" s="17" t="n">
        <f>SUM(J12:J40)</f>
        <v>1</v>
      </c>
      <c r="K11" s="32" t="n">
        <f>IF($L11&gt;0, J11/$L11*100, 0)</f>
        <v>0.00182949140139041</v>
      </c>
      <c r="L11" s="17" t="n">
        <f>SUM(F11, H11, J11)</f>
        <v>54660</v>
      </c>
      <c r="M11" s="17" t="n">
        <f>SUM(M12:M40)</f>
        <v>93460</v>
      </c>
      <c r="N11" s="17" t="n">
        <f>SUM(L11:M11)</f>
        <v>148120</v>
      </c>
      <c r="O11" s="32" t="n">
        <f>IF($E11&gt;0, N11/$E11*100, 0)</f>
        <v>89.663187970653</v>
      </c>
      <c r="P11" s="32" t="n">
        <v>1.7797274057812</v>
      </c>
      <c r="Q11" s="17" t="n">
        <f>E11-N11</f>
        <v>17076</v>
      </c>
      <c r="R11" s="32" t="n">
        <f>IF($E11&gt;0, Q11/$E11*100, 0)</f>
        <v>10.336812029347</v>
      </c>
      <c r="S11" s="17" t="n">
        <f>SUM(S12:S40)</f>
        <v>16689</v>
      </c>
      <c r="T11" s="58" t="n">
        <f>SUM(T12:T40)</f>
        <v>387</v>
      </c>
    </row>
    <row r="12" ht="24.8898237179487" customHeight="true">
      <c r="A12" s="8" t="s">
        <v>5</v>
      </c>
      <c r="B12" s="17" t="n">
        <v>827</v>
      </c>
      <c r="C12" s="17" t="n">
        <v>106</v>
      </c>
      <c r="D12" s="17" t="n">
        <v>223</v>
      </c>
      <c r="E12" s="17" t="n">
        <f>SUM(B12:D12)</f>
        <v>1156</v>
      </c>
      <c r="F12" s="17" t="n">
        <v>267</v>
      </c>
      <c r="G12" s="32" t="n">
        <f>IF($L12&gt;0, F12/$L12*100, 0)</f>
        <v>97.8021978021978</v>
      </c>
      <c r="H12" s="17" t="n">
        <v>6</v>
      </c>
      <c r="I12" s="32" t="n">
        <f>IF($L12&gt;0, H12/$L12*100, 0)</f>
        <v>2.1978021978022</v>
      </c>
      <c r="J12" s="17" t="n">
        <v>0</v>
      </c>
      <c r="K12" s="17" t="n">
        <f>IF($L12&gt;0, J12/$L12*100, 0)</f>
        <v>0</v>
      </c>
      <c r="L12" s="17" t="n">
        <f>SUM(F12, H12, J12)</f>
        <v>273</v>
      </c>
      <c r="M12" s="17" t="n">
        <v>776</v>
      </c>
      <c r="N12" s="17" t="n">
        <f>SUM(L12:M12)</f>
        <v>1049</v>
      </c>
      <c r="O12" s="32" t="n">
        <f>IF($E12&gt;0, N12/$E12*100, 0)</f>
        <v>90.7439446366782</v>
      </c>
      <c r="P12" s="32" t="n">
        <v>1.29</v>
      </c>
      <c r="Q12" s="17" t="n">
        <f>E12-N12</f>
        <v>107</v>
      </c>
      <c r="R12" s="32" t="n">
        <f>IF($E12&gt;0, Q12/$E12*100, 0)</f>
        <v>9.2560553633218</v>
      </c>
      <c r="S12" s="17" t="n">
        <v>107</v>
      </c>
      <c r="T12" s="58" t="n">
        <v>0</v>
      </c>
    </row>
    <row r="13" ht="24.8898237179487" customHeight="true">
      <c r="A13" s="8" t="s">
        <v>6</v>
      </c>
      <c r="B13" s="17" t="n">
        <v>2534</v>
      </c>
      <c r="C13" s="17" t="n">
        <v>315</v>
      </c>
      <c r="D13" s="17" t="n">
        <v>719</v>
      </c>
      <c r="E13" s="17" t="n">
        <f>SUM(B13:D13)</f>
        <v>3568</v>
      </c>
      <c r="F13" s="17" t="n">
        <v>1566</v>
      </c>
      <c r="G13" s="32" t="n">
        <f>IF($L13&gt;0, F13/$L13*100, 0)</f>
        <v>99.9361837906828</v>
      </c>
      <c r="H13" s="17" t="n">
        <v>1</v>
      </c>
      <c r="I13" s="32" t="n">
        <f>IF($L13&gt;0, H13/$L13*100, 0)</f>
        <v>0.0638162093171666</v>
      </c>
      <c r="J13" s="17" t="n">
        <v>0</v>
      </c>
      <c r="K13" s="17" t="n">
        <f>IF($L13&gt;0, J13/$L13*100, 0)</f>
        <v>0</v>
      </c>
      <c r="L13" s="17" t="n">
        <f>SUM(F13, H13, J13)</f>
        <v>1567</v>
      </c>
      <c r="M13" s="17" t="n">
        <v>1663</v>
      </c>
      <c r="N13" s="17" t="n">
        <f>SUM(L13:M13)</f>
        <v>3230</v>
      </c>
      <c r="O13" s="32" t="n">
        <f>IF($E13&gt;0, N13/$E13*100, 0)</f>
        <v>90.5269058295964</v>
      </c>
      <c r="P13" s="32" t="n">
        <v>1.71</v>
      </c>
      <c r="Q13" s="17" t="n">
        <f>E13-N13</f>
        <v>338</v>
      </c>
      <c r="R13" s="32" t="n">
        <f>IF($E13&gt;0, Q13/$E13*100, 0)</f>
        <v>9.47309417040359</v>
      </c>
      <c r="S13" s="17" t="n">
        <v>338</v>
      </c>
      <c r="T13" s="58" t="n">
        <v>0</v>
      </c>
    </row>
    <row r="14" ht="24.8898237179487" customHeight="true">
      <c r="A14" s="8" t="s">
        <v>7</v>
      </c>
      <c r="B14" s="17" t="n">
        <v>952</v>
      </c>
      <c r="C14" s="17" t="n">
        <v>109</v>
      </c>
      <c r="D14" s="17" t="n">
        <v>194</v>
      </c>
      <c r="E14" s="17" t="n">
        <f>SUM(B14:D14)</f>
        <v>1255</v>
      </c>
      <c r="F14" s="17" t="n">
        <v>255</v>
      </c>
      <c r="G14" s="32" t="n">
        <f>IF($L14&gt;0, F14/$L14*100, 0)</f>
        <v>100</v>
      </c>
      <c r="H14" s="17" t="n">
        <v>0</v>
      </c>
      <c r="I14" s="32" t="n">
        <f>IF($L14&gt;0, H14/$L14*100, 0)</f>
        <v>0</v>
      </c>
      <c r="J14" s="17" t="n">
        <v>0</v>
      </c>
      <c r="K14" s="17" t="n">
        <f>IF($L14&gt;0, J14/$L14*100, 0)</f>
        <v>0</v>
      </c>
      <c r="L14" s="17" t="n">
        <f>SUM(F14, H14, J14)</f>
        <v>255</v>
      </c>
      <c r="M14" s="17" t="n">
        <v>889</v>
      </c>
      <c r="N14" s="17" t="n">
        <f>SUM(L14:M14)</f>
        <v>1144</v>
      </c>
      <c r="O14" s="32" t="n">
        <f>IF($E14&gt;0, N14/$E14*100, 0)</f>
        <v>91.1553784860558</v>
      </c>
      <c r="P14" s="32" t="n">
        <v>1.56</v>
      </c>
      <c r="Q14" s="17" t="n">
        <f>E14-N14</f>
        <v>111</v>
      </c>
      <c r="R14" s="32" t="n">
        <f>IF($E14&gt;0, Q14/$E14*100, 0)</f>
        <v>8.84462151394422</v>
      </c>
      <c r="S14" s="17" t="n">
        <v>111</v>
      </c>
      <c r="T14" s="58" t="n">
        <v>0</v>
      </c>
    </row>
    <row r="15" ht="24.8898237179487" customHeight="true">
      <c r="A15" s="8" t="s">
        <v>8</v>
      </c>
      <c r="B15" s="17" t="n">
        <v>5529</v>
      </c>
      <c r="C15" s="17" t="n">
        <v>1321</v>
      </c>
      <c r="D15" s="17" t="n">
        <v>2941</v>
      </c>
      <c r="E15" s="17" t="n">
        <f>SUM(B15:D15)</f>
        <v>9791</v>
      </c>
      <c r="F15" s="17" t="n">
        <v>4353</v>
      </c>
      <c r="G15" s="32" t="n">
        <f>IF($L15&gt;0, F15/$L15*100, 0)</f>
        <v>100</v>
      </c>
      <c r="H15" s="17" t="n">
        <v>0</v>
      </c>
      <c r="I15" s="32" t="n">
        <f>IF($L15&gt;0, H15/$L15*100, 0)</f>
        <v>0</v>
      </c>
      <c r="J15" s="17" t="n">
        <v>0</v>
      </c>
      <c r="K15" s="17" t="n">
        <f>IF($L15&gt;0, J15/$L15*100, 0)</f>
        <v>0</v>
      </c>
      <c r="L15" s="17" t="n">
        <f>SUM(F15, H15, J15)</f>
        <v>4353</v>
      </c>
      <c r="M15" s="17" t="n">
        <v>4194</v>
      </c>
      <c r="N15" s="17" t="n">
        <f>SUM(L15:M15)</f>
        <v>8547</v>
      </c>
      <c r="O15" s="32" t="n">
        <f>IF($E15&gt;0, N15/$E15*100, 0)</f>
        <v>87.2944540904913</v>
      </c>
      <c r="P15" s="32" t="n">
        <v>1.88</v>
      </c>
      <c r="Q15" s="17" t="n">
        <f>E15-N15</f>
        <v>1244</v>
      </c>
      <c r="R15" s="32" t="n">
        <f>IF($E15&gt;0, Q15/$E15*100, 0)</f>
        <v>12.7055459095087</v>
      </c>
      <c r="S15" s="17" t="n">
        <v>1093</v>
      </c>
      <c r="T15" s="58" t="n">
        <v>151</v>
      </c>
    </row>
    <row r="16" ht="24.8898237179487" customHeight="true">
      <c r="A16" s="8" t="s">
        <v>9</v>
      </c>
      <c r="B16" s="17" t="n">
        <v>2302</v>
      </c>
      <c r="C16" s="17" t="n">
        <v>345</v>
      </c>
      <c r="D16" s="17" t="n">
        <v>671</v>
      </c>
      <c r="E16" s="17" t="n">
        <f>SUM(B16:D16)</f>
        <v>3318</v>
      </c>
      <c r="F16" s="17" t="n">
        <v>707</v>
      </c>
      <c r="G16" s="32" t="n">
        <f>IF($L16&gt;0, F16/$L16*100, 0)</f>
        <v>99.4374120956399</v>
      </c>
      <c r="H16" s="17" t="n">
        <v>4</v>
      </c>
      <c r="I16" s="32" t="n">
        <f>IF($L16&gt;0, H16/$L16*100, 0)</f>
        <v>0.562587904360056</v>
      </c>
      <c r="J16" s="17" t="n">
        <v>0</v>
      </c>
      <c r="K16" s="17" t="n">
        <f>IF($L16&gt;0, J16/$L16*100, 0)</f>
        <v>0</v>
      </c>
      <c r="L16" s="17" t="n">
        <f>SUM(F16, H16, J16)</f>
        <v>711</v>
      </c>
      <c r="M16" s="17" t="n">
        <v>2211</v>
      </c>
      <c r="N16" s="17" t="n">
        <f>SUM(L16:M16)</f>
        <v>2922</v>
      </c>
      <c r="O16" s="32" t="n">
        <f>IF($E16&gt;0, N16/$E16*100, 0)</f>
        <v>88.0650994575045</v>
      </c>
      <c r="P16" s="32" t="n">
        <v>1.55</v>
      </c>
      <c r="Q16" s="17" t="n">
        <f>E16-N16</f>
        <v>396</v>
      </c>
      <c r="R16" s="32" t="n">
        <f>IF($E16&gt;0, Q16/$E16*100, 0)</f>
        <v>11.9349005424955</v>
      </c>
      <c r="S16" s="17" t="n">
        <v>358</v>
      </c>
      <c r="T16" s="58" t="n">
        <v>38</v>
      </c>
    </row>
    <row r="17" ht="24.8898237179487" customHeight="true">
      <c r="A17" s="8" t="s">
        <v>10</v>
      </c>
      <c r="B17" s="17" t="n">
        <v>9865</v>
      </c>
      <c r="C17" s="17" t="n">
        <v>1364</v>
      </c>
      <c r="D17" s="17" t="n">
        <v>2357</v>
      </c>
      <c r="E17" s="17" t="n">
        <f>SUM(B17:D17)</f>
        <v>13586</v>
      </c>
      <c r="F17" s="17" t="n">
        <v>4929</v>
      </c>
      <c r="G17" s="32" t="n">
        <f>IF($L17&gt;0, F17/$L17*100, 0)</f>
        <v>99.5355411954766</v>
      </c>
      <c r="H17" s="17" t="n">
        <v>23</v>
      </c>
      <c r="I17" s="32" t="n">
        <f>IF($L17&gt;0, H17/$L17*100, 0)</f>
        <v>0.464458804523425</v>
      </c>
      <c r="J17" s="17" t="n">
        <v>0</v>
      </c>
      <c r="K17" s="17" t="n">
        <f>IF($L17&gt;0, J17/$L17*100, 0)</f>
        <v>0</v>
      </c>
      <c r="L17" s="17" t="n">
        <f>SUM(F17, H17, J17)</f>
        <v>4952</v>
      </c>
      <c r="M17" s="17" t="n">
        <v>7066</v>
      </c>
      <c r="N17" s="17" t="n">
        <f>SUM(L17:M17)</f>
        <v>12018</v>
      </c>
      <c r="O17" s="32" t="n">
        <f>IF($E17&gt;0, N17/$E17*100, 0)</f>
        <v>88.4587074930075</v>
      </c>
      <c r="P17" s="32" t="n">
        <v>2.46</v>
      </c>
      <c r="Q17" s="17" t="n">
        <f>E17-N17</f>
        <v>1568</v>
      </c>
      <c r="R17" s="32" t="n">
        <f>IF($E17&gt;0, Q17/$E17*100, 0)</f>
        <v>11.5412925069925</v>
      </c>
      <c r="S17" s="17" t="n">
        <v>1561</v>
      </c>
      <c r="T17" s="58" t="n">
        <v>7</v>
      </c>
    </row>
    <row r="18" ht="24.8898237179487" customHeight="true">
      <c r="A18" s="8" t="s">
        <v>11</v>
      </c>
      <c r="B18" s="17" t="n">
        <v>4238</v>
      </c>
      <c r="C18" s="17" t="n">
        <v>441</v>
      </c>
      <c r="D18" s="17" t="n">
        <v>1166</v>
      </c>
      <c r="E18" s="17" t="n">
        <f>SUM(B18:D18)</f>
        <v>5845</v>
      </c>
      <c r="F18" s="17" t="n">
        <v>2411</v>
      </c>
      <c r="G18" s="32" t="n">
        <f>IF($L18&gt;0, F18/$L18*100, 0)</f>
        <v>100</v>
      </c>
      <c r="H18" s="17" t="n">
        <v>0</v>
      </c>
      <c r="I18" s="32" t="n">
        <f>IF($L18&gt;0, H18/$L18*100, 0)</f>
        <v>0</v>
      </c>
      <c r="J18" s="17" t="n">
        <v>0</v>
      </c>
      <c r="K18" s="17" t="n">
        <f>IF($L18&gt;0, J18/$L18*100, 0)</f>
        <v>0</v>
      </c>
      <c r="L18" s="17" t="n">
        <f>SUM(F18, H18, J18)</f>
        <v>2411</v>
      </c>
      <c r="M18" s="17" t="n">
        <v>2889</v>
      </c>
      <c r="N18" s="17" t="n">
        <f>SUM(L18:M18)</f>
        <v>5300</v>
      </c>
      <c r="O18" s="32" t="n">
        <f>IF($E18&gt;0, N18/$E18*100, 0)</f>
        <v>90.6757912745937</v>
      </c>
      <c r="P18" s="32" t="n">
        <v>1.27</v>
      </c>
      <c r="Q18" s="17" t="n">
        <f>E18-N18</f>
        <v>545</v>
      </c>
      <c r="R18" s="32" t="n">
        <f>IF($E18&gt;0, Q18/$E18*100, 0)</f>
        <v>9.32420872540633</v>
      </c>
      <c r="S18" s="17" t="n">
        <v>531</v>
      </c>
      <c r="T18" s="58" t="n">
        <v>14</v>
      </c>
    </row>
    <row r="19" ht="24.8898237179487" customHeight="true">
      <c r="A19" s="8" t="s">
        <v>12</v>
      </c>
      <c r="B19" s="17" t="n">
        <v>6947</v>
      </c>
      <c r="C19" s="17" t="n">
        <v>841</v>
      </c>
      <c r="D19" s="17" t="n">
        <v>1736</v>
      </c>
      <c r="E19" s="17" t="n">
        <f>SUM(B19:D19)</f>
        <v>9524</v>
      </c>
      <c r="F19" s="17" t="n">
        <v>2243</v>
      </c>
      <c r="G19" s="32" t="n">
        <f>IF($L19&gt;0, F19/$L19*100, 0)</f>
        <v>99.9554367201426</v>
      </c>
      <c r="H19" s="17" t="n">
        <v>1</v>
      </c>
      <c r="I19" s="32" t="n">
        <f>IF($L19&gt;0, H19/$L19*100, 0)</f>
        <v>0.0445632798573975</v>
      </c>
      <c r="J19" s="17" t="n">
        <v>0</v>
      </c>
      <c r="K19" s="17" t="n">
        <f>IF($L19&gt;0, J19/$L19*100, 0)</f>
        <v>0</v>
      </c>
      <c r="L19" s="17" t="n">
        <f>SUM(F19, H19, J19)</f>
        <v>2244</v>
      </c>
      <c r="M19" s="17" t="n">
        <v>6155</v>
      </c>
      <c r="N19" s="17" t="n">
        <f>SUM(L19:M19)</f>
        <v>8399</v>
      </c>
      <c r="O19" s="32" t="n">
        <f>IF($E19&gt;0, N19/$E19*100, 0)</f>
        <v>88.1877362452751</v>
      </c>
      <c r="P19" s="32" t="n">
        <v>2.37</v>
      </c>
      <c r="Q19" s="17" t="n">
        <f>E19-N19</f>
        <v>1125</v>
      </c>
      <c r="R19" s="32" t="n">
        <f>IF($E19&gt;0, Q19/$E19*100, 0)</f>
        <v>11.8122637547249</v>
      </c>
      <c r="S19" s="17" t="n">
        <v>1119</v>
      </c>
      <c r="T19" s="58" t="n">
        <v>6</v>
      </c>
    </row>
    <row r="20" ht="24.8898237179487" customHeight="true">
      <c r="A20" s="8" t="s">
        <v>13</v>
      </c>
      <c r="B20" s="17" t="n">
        <v>6507</v>
      </c>
      <c r="C20" s="17" t="n">
        <v>1298</v>
      </c>
      <c r="D20" s="17" t="n">
        <v>3319</v>
      </c>
      <c r="E20" s="17" t="n">
        <f>SUM(B20:D20)</f>
        <v>11124</v>
      </c>
      <c r="F20" s="17" t="n">
        <v>3710</v>
      </c>
      <c r="G20" s="32" t="n">
        <f>IF($L20&gt;0, F20/$L20*100, 0)</f>
        <v>99.3572576325656</v>
      </c>
      <c r="H20" s="17" t="n">
        <v>24</v>
      </c>
      <c r="I20" s="32" t="n">
        <f>IF($L20&gt;0, H20/$L20*100, 0)</f>
        <v>0.642742367434387</v>
      </c>
      <c r="J20" s="17" t="n">
        <v>0</v>
      </c>
      <c r="K20" s="17" t="n">
        <f>IF($L20&gt;0, J20/$L20*100, 0)</f>
        <v>0</v>
      </c>
      <c r="L20" s="17" t="n">
        <f>SUM(F20, H20, J20)</f>
        <v>3734</v>
      </c>
      <c r="M20" s="17" t="n">
        <v>5970</v>
      </c>
      <c r="N20" s="17" t="n">
        <f>SUM(L20:M20)</f>
        <v>9704</v>
      </c>
      <c r="O20" s="32" t="n">
        <f>IF($E20&gt;0, N20/$E20*100, 0)</f>
        <v>87.2348076231571</v>
      </c>
      <c r="P20" s="32" t="n">
        <v>2.02</v>
      </c>
      <c r="Q20" s="17" t="n">
        <f>E20-N20</f>
        <v>1420</v>
      </c>
      <c r="R20" s="32" t="n">
        <f>IF($E20&gt;0, Q20/$E20*100, 0)</f>
        <v>12.7651923768429</v>
      </c>
      <c r="S20" s="17" t="n">
        <v>1393</v>
      </c>
      <c r="T20" s="58" t="n">
        <v>27</v>
      </c>
    </row>
    <row r="21" ht="24.8898237179487" customHeight="true">
      <c r="A21" s="8" t="s">
        <v>14</v>
      </c>
      <c r="B21" s="17" t="n">
        <v>3606</v>
      </c>
      <c r="C21" s="17" t="n">
        <v>465</v>
      </c>
      <c r="D21" s="17" t="n">
        <v>852</v>
      </c>
      <c r="E21" s="17" t="n">
        <f>SUM(B21:D21)</f>
        <v>4923</v>
      </c>
      <c r="F21" s="17" t="n">
        <v>2072</v>
      </c>
      <c r="G21" s="32" t="n">
        <f>IF($L21&gt;0, F21/$L21*100, 0)</f>
        <v>99.2812649736464</v>
      </c>
      <c r="H21" s="17" t="n">
        <v>15</v>
      </c>
      <c r="I21" s="32" t="n">
        <f>IF($L21&gt;0, H21/$L21*100, 0)</f>
        <v>0.718735026353618</v>
      </c>
      <c r="J21" s="17" t="n">
        <v>0</v>
      </c>
      <c r="K21" s="17" t="n">
        <f>IF($L21&gt;0, J21/$L21*100, 0)</f>
        <v>0</v>
      </c>
      <c r="L21" s="17" t="n">
        <f>SUM(F21, H21, J21)</f>
        <v>2087</v>
      </c>
      <c r="M21" s="17" t="n">
        <v>2431</v>
      </c>
      <c r="N21" s="17" t="n">
        <f>SUM(L21:M21)</f>
        <v>4518</v>
      </c>
      <c r="O21" s="32" t="n">
        <f>IF($E21&gt;0, N21/$E21*100, 0)</f>
        <v>91.7733089579525</v>
      </c>
      <c r="P21" s="32" t="n">
        <v>1.76</v>
      </c>
      <c r="Q21" s="17" t="n">
        <f>E21-N21</f>
        <v>405</v>
      </c>
      <c r="R21" s="32" t="n">
        <f>IF($E21&gt;0, Q21/$E21*100, 0)</f>
        <v>8.22669104204753</v>
      </c>
      <c r="S21" s="17" t="n">
        <v>405</v>
      </c>
      <c r="T21" s="58" t="n">
        <v>0</v>
      </c>
    </row>
    <row r="22" ht="24.8898237179487" customHeight="true">
      <c r="A22" s="8" t="s">
        <v>15</v>
      </c>
      <c r="B22" s="17" t="n">
        <v>6325</v>
      </c>
      <c r="C22" s="17" t="n">
        <v>694</v>
      </c>
      <c r="D22" s="17" t="n">
        <v>1374</v>
      </c>
      <c r="E22" s="17" t="n">
        <f>SUM(B22:D22)</f>
        <v>8393</v>
      </c>
      <c r="F22" s="17" t="n">
        <v>1984</v>
      </c>
      <c r="G22" s="32" t="n">
        <f>IF($L22&gt;0, F22/$L22*100, 0)</f>
        <v>99.6984924623116</v>
      </c>
      <c r="H22" s="17" t="n">
        <v>6</v>
      </c>
      <c r="I22" s="32" t="n">
        <f>IF($L22&gt;0, H22/$L22*100, 0)</f>
        <v>0.301507537688442</v>
      </c>
      <c r="J22" s="17" t="n">
        <v>0</v>
      </c>
      <c r="K22" s="17" t="n">
        <f>IF($L22&gt;0, J22/$L22*100, 0)</f>
        <v>0</v>
      </c>
      <c r="L22" s="17" t="n">
        <f>SUM(F22, H22, J22)</f>
        <v>1990</v>
      </c>
      <c r="M22" s="17" t="n">
        <v>5605</v>
      </c>
      <c r="N22" s="17" t="n">
        <f>SUM(L22:M22)</f>
        <v>7595</v>
      </c>
      <c r="O22" s="32" t="n">
        <f>IF($E22&gt;0, N22/$E22*100, 0)</f>
        <v>90.4920767306088</v>
      </c>
      <c r="P22" s="32" t="n">
        <v>1.99</v>
      </c>
      <c r="Q22" s="17" t="n">
        <f>E22-N22</f>
        <v>798</v>
      </c>
      <c r="R22" s="32" t="n">
        <f>IF($E22&gt;0, Q22/$E22*100, 0)</f>
        <v>9.50792326939116</v>
      </c>
      <c r="S22" s="17" t="n">
        <v>795</v>
      </c>
      <c r="T22" s="58" t="n">
        <v>3</v>
      </c>
    </row>
    <row r="23" ht="24.8898237179487" customHeight="true">
      <c r="A23" s="8" t="s">
        <v>16</v>
      </c>
      <c r="B23" s="17" t="n">
        <v>622</v>
      </c>
      <c r="C23" s="17" t="n">
        <v>90</v>
      </c>
      <c r="D23" s="17" t="n">
        <v>215</v>
      </c>
      <c r="E23" s="17" t="n">
        <f>SUM(B23:D23)</f>
        <v>927</v>
      </c>
      <c r="F23" s="17" t="n">
        <v>160</v>
      </c>
      <c r="G23" s="32" t="n">
        <f>IF($L23&gt;0, F23/$L23*100, 0)</f>
        <v>99.3788819875776</v>
      </c>
      <c r="H23" s="17" t="n">
        <v>1</v>
      </c>
      <c r="I23" s="32" t="n">
        <f>IF($L23&gt;0, H23/$L23*100, 0)</f>
        <v>0.62111801242236</v>
      </c>
      <c r="J23" s="17" t="n">
        <v>0</v>
      </c>
      <c r="K23" s="17" t="n">
        <f>IF($L23&gt;0, J23/$L23*100, 0)</f>
        <v>0</v>
      </c>
      <c r="L23" s="17" t="n">
        <f>SUM(F23, H23, J23)</f>
        <v>161</v>
      </c>
      <c r="M23" s="17" t="n">
        <v>684</v>
      </c>
      <c r="N23" s="17" t="n">
        <f>SUM(L23:M23)</f>
        <v>845</v>
      </c>
      <c r="O23" s="32" t="n">
        <f>IF($E23&gt;0, N23/$E23*100, 0)</f>
        <v>91.1542610571737</v>
      </c>
      <c r="P23" s="32" t="n">
        <v>1.92</v>
      </c>
      <c r="Q23" s="17" t="n">
        <f>E23-N23</f>
        <v>82</v>
      </c>
      <c r="R23" s="32" t="n">
        <f>IF($E23&gt;0, Q23/$E23*100, 0)</f>
        <v>8.84573894282632</v>
      </c>
      <c r="S23" s="17" t="n">
        <v>82</v>
      </c>
      <c r="T23" s="58" t="n">
        <v>0</v>
      </c>
    </row>
    <row r="24" ht="24.8898237179487" customHeight="true">
      <c r="A24" s="8" t="s">
        <v>17</v>
      </c>
      <c r="B24" s="17" t="n">
        <v>658</v>
      </c>
      <c r="C24" s="17" t="n">
        <v>134</v>
      </c>
      <c r="D24" s="17" t="n">
        <v>159</v>
      </c>
      <c r="E24" s="17" t="n">
        <f>SUM(B24:D24)</f>
        <v>951</v>
      </c>
      <c r="F24" s="17" t="n">
        <v>183</v>
      </c>
      <c r="G24" s="32" t="n">
        <f>IF($L24&gt;0, F24/$L24*100, 0)</f>
        <v>100</v>
      </c>
      <c r="H24" s="17" t="n">
        <v>0</v>
      </c>
      <c r="I24" s="32" t="n">
        <f>IF($L24&gt;0, H24/$L24*100, 0)</f>
        <v>0</v>
      </c>
      <c r="J24" s="17" t="n">
        <v>0</v>
      </c>
      <c r="K24" s="17" t="n">
        <f>IF($L24&gt;0, J24/$L24*100, 0)</f>
        <v>0</v>
      </c>
      <c r="L24" s="17" t="n">
        <f>SUM(F24, H24, J24)</f>
        <v>183</v>
      </c>
      <c r="M24" s="17" t="n">
        <v>614</v>
      </c>
      <c r="N24" s="17" t="n">
        <f>SUM(L24:M24)</f>
        <v>797</v>
      </c>
      <c r="O24" s="32" t="n">
        <f>IF($E24&gt;0, N24/$E24*100, 0)</f>
        <v>83.8065194532072</v>
      </c>
      <c r="P24" s="32" t="n">
        <v>1.94</v>
      </c>
      <c r="Q24" s="17" t="n">
        <f>E24-N24</f>
        <v>154</v>
      </c>
      <c r="R24" s="32" t="n">
        <f>IF($E24&gt;0, Q24/$E24*100, 0)</f>
        <v>16.1934805467928</v>
      </c>
      <c r="S24" s="17" t="n">
        <v>153</v>
      </c>
      <c r="T24" s="58" t="n">
        <v>1</v>
      </c>
    </row>
    <row r="25" ht="24.8898237179487" customHeight="true">
      <c r="A25" s="8" t="s">
        <v>18</v>
      </c>
      <c r="B25" s="17" t="n">
        <v>865</v>
      </c>
      <c r="C25" s="17" t="n">
        <v>125</v>
      </c>
      <c r="D25" s="17" t="n">
        <v>126</v>
      </c>
      <c r="E25" s="17" t="n">
        <f>SUM(B25:D25)</f>
        <v>1116</v>
      </c>
      <c r="F25" s="17" t="n">
        <v>283</v>
      </c>
      <c r="G25" s="32" t="n">
        <f>IF($L25&gt;0, F25/$L25*100, 0)</f>
        <v>100</v>
      </c>
      <c r="H25" s="17" t="n">
        <v>0</v>
      </c>
      <c r="I25" s="32" t="n">
        <f>IF($L25&gt;0, H25/$L25*100, 0)</f>
        <v>0</v>
      </c>
      <c r="J25" s="17" t="n">
        <v>0</v>
      </c>
      <c r="K25" s="17" t="n">
        <f>IF($L25&gt;0, J25/$L25*100, 0)</f>
        <v>0</v>
      </c>
      <c r="L25" s="17" t="n">
        <f>SUM(F25, H25, J25)</f>
        <v>283</v>
      </c>
      <c r="M25" s="17" t="n">
        <v>695</v>
      </c>
      <c r="N25" s="17" t="n">
        <f>SUM(L25:M25)</f>
        <v>978</v>
      </c>
      <c r="O25" s="32" t="n">
        <f>IF($E25&gt;0, N25/$E25*100, 0)</f>
        <v>87.6344086021505</v>
      </c>
      <c r="P25" s="32" t="n">
        <v>1.84</v>
      </c>
      <c r="Q25" s="17" t="n">
        <f>E25-N25</f>
        <v>138</v>
      </c>
      <c r="R25" s="32" t="n">
        <f>IF($E25&gt;0, Q25/$E25*100, 0)</f>
        <v>12.3655913978495</v>
      </c>
      <c r="S25" s="17" t="n">
        <v>138</v>
      </c>
      <c r="T25" s="58" t="n">
        <v>0</v>
      </c>
    </row>
    <row r="26" ht="24.8898237179487" customHeight="true">
      <c r="A26" s="8" t="s">
        <v>19</v>
      </c>
      <c r="B26" s="17" t="n">
        <v>1185</v>
      </c>
      <c r="C26" s="17" t="n">
        <v>99</v>
      </c>
      <c r="D26" s="17" t="n">
        <v>220</v>
      </c>
      <c r="E26" s="17" t="n">
        <f>SUM(B26:D26)</f>
        <v>1504</v>
      </c>
      <c r="F26" s="17" t="n">
        <v>183</v>
      </c>
      <c r="G26" s="32" t="n">
        <f>IF($L26&gt;0, F26/$L26*100, 0)</f>
        <v>100</v>
      </c>
      <c r="H26" s="17" t="n">
        <v>0</v>
      </c>
      <c r="I26" s="32" t="n">
        <f>IF($L26&gt;0, H26/$L26*100, 0)</f>
        <v>0</v>
      </c>
      <c r="J26" s="17" t="n">
        <v>0</v>
      </c>
      <c r="K26" s="17" t="n">
        <f>IF($L26&gt;0, J26/$L26*100, 0)</f>
        <v>0</v>
      </c>
      <c r="L26" s="17" t="n">
        <f>SUM(F26, H26, J26)</f>
        <v>183</v>
      </c>
      <c r="M26" s="17" t="n">
        <v>1105</v>
      </c>
      <c r="N26" s="17" t="n">
        <f>SUM(L26:M26)</f>
        <v>1288</v>
      </c>
      <c r="O26" s="32" t="n">
        <f>IF($E26&gt;0, N26/$E26*100, 0)</f>
        <v>85.6382978723404</v>
      </c>
      <c r="P26" s="32" t="n">
        <v>1.76</v>
      </c>
      <c r="Q26" s="17" t="n">
        <f>E26-N26</f>
        <v>216</v>
      </c>
      <c r="R26" s="32" t="n">
        <f>IF($E26&gt;0, Q26/$E26*100, 0)</f>
        <v>14.3617021276596</v>
      </c>
      <c r="S26" s="17" t="n">
        <v>216</v>
      </c>
      <c r="T26" s="58" t="n">
        <v>0</v>
      </c>
    </row>
    <row r="27" ht="24.8898237179487" customHeight="true">
      <c r="A27" s="8" t="s">
        <v>20</v>
      </c>
      <c r="B27" s="17" t="n">
        <v>606</v>
      </c>
      <c r="C27" s="17" t="n">
        <v>87</v>
      </c>
      <c r="D27" s="17" t="n">
        <v>141</v>
      </c>
      <c r="E27" s="17" t="n">
        <f>SUM(B27:D27)</f>
        <v>834</v>
      </c>
      <c r="F27" s="17" t="n">
        <v>200</v>
      </c>
      <c r="G27" s="32" t="n">
        <f>IF($L27&gt;0, F27/$L27*100, 0)</f>
        <v>100</v>
      </c>
      <c r="H27" s="17" t="n">
        <v>0</v>
      </c>
      <c r="I27" s="32" t="n">
        <f>IF($L27&gt;0, H27/$L27*100, 0)</f>
        <v>0</v>
      </c>
      <c r="J27" s="17" t="n">
        <v>0</v>
      </c>
      <c r="K27" s="17" t="n">
        <f>IF($L27&gt;0, J27/$L27*100, 0)</f>
        <v>0</v>
      </c>
      <c r="L27" s="17" t="n">
        <f>SUM(F27, H27, J27)</f>
        <v>200</v>
      </c>
      <c r="M27" s="17" t="n">
        <v>531</v>
      </c>
      <c r="N27" s="17" t="n">
        <f>SUM(L27:M27)</f>
        <v>731</v>
      </c>
      <c r="O27" s="32" t="n">
        <f>IF($E27&gt;0, N27/$E27*100, 0)</f>
        <v>87.6498800959233</v>
      </c>
      <c r="P27" s="32" t="n">
        <v>2.13</v>
      </c>
      <c r="Q27" s="17" t="n">
        <f>E27-N27</f>
        <v>103</v>
      </c>
      <c r="R27" s="32" t="n">
        <f>IF($E27&gt;0, Q27/$E27*100, 0)</f>
        <v>12.3501199040767</v>
      </c>
      <c r="S27" s="17" t="n">
        <v>102</v>
      </c>
      <c r="T27" s="58" t="n">
        <v>1</v>
      </c>
    </row>
    <row r="28" ht="24.8898237179487" customHeight="true">
      <c r="A28" s="8" t="s">
        <v>21</v>
      </c>
      <c r="B28" s="17" t="n">
        <v>3486</v>
      </c>
      <c r="C28" s="17" t="n">
        <v>679</v>
      </c>
      <c r="D28" s="17" t="n">
        <v>1958</v>
      </c>
      <c r="E28" s="17" t="n">
        <f>SUM(B28:D28)</f>
        <v>6123</v>
      </c>
      <c r="F28" s="17" t="n">
        <v>2330</v>
      </c>
      <c r="G28" s="32" t="n">
        <f>IF($L28&gt;0, F28/$L28*100, 0)</f>
        <v>100</v>
      </c>
      <c r="H28" s="17" t="n">
        <v>0</v>
      </c>
      <c r="I28" s="32" t="n">
        <f>IF($L28&gt;0, H28/$L28*100, 0)</f>
        <v>0</v>
      </c>
      <c r="J28" s="17" t="n">
        <v>0</v>
      </c>
      <c r="K28" s="17" t="n">
        <f>IF($L28&gt;0, J28/$L28*100, 0)</f>
        <v>0</v>
      </c>
      <c r="L28" s="17" t="n">
        <f>SUM(F28, H28, J28)</f>
        <v>2330</v>
      </c>
      <c r="M28" s="17" t="n">
        <v>3167</v>
      </c>
      <c r="N28" s="17" t="n">
        <f>SUM(L28:M28)</f>
        <v>5497</v>
      </c>
      <c r="O28" s="32" t="n">
        <f>IF($E28&gt;0, N28/$E28*100, 0)</f>
        <v>89.776253470521</v>
      </c>
      <c r="P28" s="32" t="n">
        <v>1.72</v>
      </c>
      <c r="Q28" s="17" t="n">
        <f>E28-N28</f>
        <v>626</v>
      </c>
      <c r="R28" s="32" t="n">
        <f>IF($E28&gt;0, Q28/$E28*100, 0)</f>
        <v>10.223746529479</v>
      </c>
      <c r="S28" s="17" t="n">
        <v>615</v>
      </c>
      <c r="T28" s="58" t="n">
        <v>11</v>
      </c>
    </row>
    <row r="29" ht="24.8898237179487" customHeight="true">
      <c r="A29" s="8" t="s">
        <v>22</v>
      </c>
      <c r="B29" s="17" t="n">
        <v>6960</v>
      </c>
      <c r="C29" s="17" t="n">
        <v>1007</v>
      </c>
      <c r="D29" s="17" t="n">
        <v>2193</v>
      </c>
      <c r="E29" s="17" t="n">
        <f>SUM(B29:D29)</f>
        <v>10160</v>
      </c>
      <c r="F29" s="17" t="n">
        <v>3150</v>
      </c>
      <c r="G29" s="32" t="n">
        <f>IF($L29&gt;0, F29/$L29*100, 0)</f>
        <v>99.9048525214082</v>
      </c>
      <c r="H29" s="17" t="n">
        <v>3</v>
      </c>
      <c r="I29" s="32" t="n">
        <f>IF($L29&gt;0, H29/$L29*100, 0)</f>
        <v>0.0951474785918173</v>
      </c>
      <c r="J29" s="17" t="n">
        <v>0</v>
      </c>
      <c r="K29" s="17" t="n">
        <f>IF($L29&gt;0, J29/$L29*100, 0)</f>
        <v>0</v>
      </c>
      <c r="L29" s="17" t="n">
        <f>SUM(F29, H29, J29)</f>
        <v>3153</v>
      </c>
      <c r="M29" s="17" t="n">
        <v>5799</v>
      </c>
      <c r="N29" s="17" t="n">
        <f>SUM(L29:M29)</f>
        <v>8952</v>
      </c>
      <c r="O29" s="32" t="n">
        <f>IF($E29&gt;0, N29/$E29*100, 0)</f>
        <v>88.1102362204724</v>
      </c>
      <c r="P29" s="32" t="n">
        <v>2.41</v>
      </c>
      <c r="Q29" s="17" t="n">
        <f>E29-N29</f>
        <v>1208</v>
      </c>
      <c r="R29" s="32" t="n">
        <f>IF($E29&gt;0, Q29/$E29*100, 0)</f>
        <v>11.8897637795276</v>
      </c>
      <c r="S29" s="17" t="n">
        <v>1191</v>
      </c>
      <c r="T29" s="58" t="n">
        <v>17</v>
      </c>
    </row>
    <row r="30" ht="24.8898237179487" customHeight="true">
      <c r="A30" s="8" t="s">
        <v>23</v>
      </c>
      <c r="B30" s="17" t="n">
        <v>12458</v>
      </c>
      <c r="C30" s="17" t="n">
        <v>898</v>
      </c>
      <c r="D30" s="17" t="n">
        <v>7302</v>
      </c>
      <c r="E30" s="17" t="n">
        <f>SUM(B30:D30)</f>
        <v>20658</v>
      </c>
      <c r="F30" s="17" t="n">
        <v>9554</v>
      </c>
      <c r="G30" s="32" t="n">
        <f>IF($L30&gt;0, F30/$L30*100, 0)</f>
        <v>100</v>
      </c>
      <c r="H30" s="17" t="n">
        <v>0</v>
      </c>
      <c r="I30" s="32" t="n">
        <f>IF($L30&gt;0, H30/$L30*100, 0)</f>
        <v>0</v>
      </c>
      <c r="J30" s="17" t="n">
        <v>0</v>
      </c>
      <c r="K30" s="17" t="n">
        <f>IF($L30&gt;0, J30/$L30*100, 0)</f>
        <v>0</v>
      </c>
      <c r="L30" s="17" t="n">
        <f>SUM(F30, H30, J30)</f>
        <v>9554</v>
      </c>
      <c r="M30" s="17" t="n">
        <v>9887</v>
      </c>
      <c r="N30" s="17" t="n">
        <f>SUM(L30:M30)</f>
        <v>19441</v>
      </c>
      <c r="O30" s="32" t="n">
        <f>IF($E30&gt;0, N30/$E30*100, 0)</f>
        <v>94.1088198276697</v>
      </c>
      <c r="P30" s="32" t="n">
        <v>0.91</v>
      </c>
      <c r="Q30" s="17" t="n">
        <f>E30-N30</f>
        <v>1217</v>
      </c>
      <c r="R30" s="32" t="n">
        <f>IF($E30&gt;0, Q30/$E30*100, 0)</f>
        <v>5.89118017233033</v>
      </c>
      <c r="S30" s="17" t="n">
        <v>1216</v>
      </c>
      <c r="T30" s="58" t="n">
        <v>1</v>
      </c>
    </row>
    <row r="31" ht="24.8898237179487" customHeight="true">
      <c r="A31" s="8" t="s">
        <v>24</v>
      </c>
      <c r="B31" s="17" t="n">
        <v>3391</v>
      </c>
      <c r="C31" s="17" t="n">
        <v>534</v>
      </c>
      <c r="D31" s="17" t="n">
        <v>852</v>
      </c>
      <c r="E31" s="17" t="n">
        <f>SUM(B31:D31)</f>
        <v>4777</v>
      </c>
      <c r="F31" s="17" t="n">
        <v>1455</v>
      </c>
      <c r="G31" s="32" t="n">
        <f>IF($L31&gt;0, F31/$L31*100, 0)</f>
        <v>99.5212038303694</v>
      </c>
      <c r="H31" s="17" t="n">
        <v>7</v>
      </c>
      <c r="I31" s="32" t="n">
        <f>IF($L31&gt;0, H31/$L31*100, 0)</f>
        <v>0.478796169630643</v>
      </c>
      <c r="J31" s="17" t="n">
        <v>0</v>
      </c>
      <c r="K31" s="17" t="n">
        <f>IF($L31&gt;0, J31/$L31*100, 0)</f>
        <v>0</v>
      </c>
      <c r="L31" s="17" t="n">
        <f>SUM(F31, H31, J31)</f>
        <v>1462</v>
      </c>
      <c r="M31" s="17" t="n">
        <v>2806</v>
      </c>
      <c r="N31" s="17" t="n">
        <f>SUM(L31:M31)</f>
        <v>4268</v>
      </c>
      <c r="O31" s="32" t="n">
        <f>IF($E31&gt;0, N31/$E31*100, 0)</f>
        <v>89.3447770567302</v>
      </c>
      <c r="P31" s="32" t="n">
        <v>2.01</v>
      </c>
      <c r="Q31" s="17" t="n">
        <f>E31-N31</f>
        <v>509</v>
      </c>
      <c r="R31" s="32" t="n">
        <f>IF($E31&gt;0, Q31/$E31*100, 0)</f>
        <v>10.6552229432698</v>
      </c>
      <c r="S31" s="17" t="n">
        <v>495</v>
      </c>
      <c r="T31" s="58" t="n">
        <v>14</v>
      </c>
    </row>
    <row r="32" ht="24.8898237179487" customHeight="true">
      <c r="A32" s="8" t="s">
        <v>25</v>
      </c>
      <c r="B32" s="17" t="n">
        <v>3472</v>
      </c>
      <c r="C32" s="17" t="n">
        <v>437</v>
      </c>
      <c r="D32" s="17" t="n">
        <v>999</v>
      </c>
      <c r="E32" s="17" t="n">
        <f>SUM(B32:D32)</f>
        <v>4908</v>
      </c>
      <c r="F32" s="17" t="n">
        <v>1320</v>
      </c>
      <c r="G32" s="32" t="n">
        <f>IF($L32&gt;0, F32/$L32*100, 0)</f>
        <v>99.3227990970655</v>
      </c>
      <c r="H32" s="17" t="n">
        <v>9</v>
      </c>
      <c r="I32" s="32" t="n">
        <f>IF($L32&gt;0, H32/$L32*100, 0)</f>
        <v>0.677200902934537</v>
      </c>
      <c r="J32" s="17" t="n">
        <v>0</v>
      </c>
      <c r="K32" s="17" t="n">
        <f>IF($L32&gt;0, J32/$L32*100, 0)</f>
        <v>0</v>
      </c>
      <c r="L32" s="17" t="n">
        <f>SUM(F32, H32, J32)</f>
        <v>1329</v>
      </c>
      <c r="M32" s="17" t="n">
        <v>3139</v>
      </c>
      <c r="N32" s="17" t="n">
        <f>SUM(L32:M32)</f>
        <v>4468</v>
      </c>
      <c r="O32" s="32" t="n">
        <f>IF($E32&gt;0, N32/$E32*100, 0)</f>
        <v>91.0350448247759</v>
      </c>
      <c r="P32" s="32" t="n">
        <v>1.74</v>
      </c>
      <c r="Q32" s="17" t="n">
        <f>E32-N32</f>
        <v>440</v>
      </c>
      <c r="R32" s="32" t="n">
        <f>IF($E32&gt;0, Q32/$E32*100, 0)</f>
        <v>8.96495517522412</v>
      </c>
      <c r="S32" s="17" t="n">
        <v>427</v>
      </c>
      <c r="T32" s="58" t="n">
        <v>13</v>
      </c>
    </row>
    <row r="33" ht="24.8898237179487" customHeight="true">
      <c r="A33" s="8" t="s">
        <v>26</v>
      </c>
      <c r="B33" s="17" t="n">
        <v>1214</v>
      </c>
      <c r="C33" s="17" t="n">
        <v>266</v>
      </c>
      <c r="D33" s="17" t="n">
        <v>573</v>
      </c>
      <c r="E33" s="17" t="n">
        <f>SUM(B33:D33)</f>
        <v>2053</v>
      </c>
      <c r="F33" s="17" t="n">
        <v>716</v>
      </c>
      <c r="G33" s="32" t="n">
        <f>IF($L33&gt;0, F33/$L33*100, 0)</f>
        <v>99.860529986053</v>
      </c>
      <c r="H33" s="17" t="n">
        <v>1</v>
      </c>
      <c r="I33" s="32" t="n">
        <f>IF($L33&gt;0, H33/$L33*100, 0)</f>
        <v>0.139470013947001</v>
      </c>
      <c r="J33" s="17" t="n">
        <v>0</v>
      </c>
      <c r="K33" s="17" t="n">
        <f>IF($L33&gt;0, J33/$L33*100, 0)</f>
        <v>0</v>
      </c>
      <c r="L33" s="17" t="n">
        <f>SUM(F33, H33, J33)</f>
        <v>717</v>
      </c>
      <c r="M33" s="17" t="n">
        <v>1043</v>
      </c>
      <c r="N33" s="17" t="n">
        <f>SUM(L33:M33)</f>
        <v>1760</v>
      </c>
      <c r="O33" s="32" t="n">
        <f>IF($E33&gt;0, N33/$E33*100, 0)</f>
        <v>85.7282026302971</v>
      </c>
      <c r="P33" s="32" t="n">
        <v>2.23</v>
      </c>
      <c r="Q33" s="17" t="n">
        <f>E33-N33</f>
        <v>293</v>
      </c>
      <c r="R33" s="32" t="n">
        <f>IF($E33&gt;0, Q33/$E33*100, 0)</f>
        <v>14.2717973697029</v>
      </c>
      <c r="S33" s="17" t="n">
        <v>290</v>
      </c>
      <c r="T33" s="58" t="n">
        <v>3</v>
      </c>
    </row>
    <row r="34" ht="24.8898237179487" customHeight="true">
      <c r="A34" s="8" t="s">
        <v>27</v>
      </c>
      <c r="B34" s="17" t="n">
        <v>1918</v>
      </c>
      <c r="C34" s="17" t="n">
        <v>203</v>
      </c>
      <c r="D34" s="17" t="n">
        <v>738</v>
      </c>
      <c r="E34" s="17" t="n">
        <f>SUM(B34:D34)</f>
        <v>2859</v>
      </c>
      <c r="F34" s="17" t="n">
        <v>669</v>
      </c>
      <c r="G34" s="32" t="n">
        <f>IF($L34&gt;0, F34/$L34*100, 0)</f>
        <v>100</v>
      </c>
      <c r="H34" s="17" t="n">
        <v>0</v>
      </c>
      <c r="I34" s="32" t="n">
        <f>IF($L34&gt;0, H34/$L34*100, 0)</f>
        <v>0</v>
      </c>
      <c r="J34" s="17" t="n">
        <v>0</v>
      </c>
      <c r="K34" s="17" t="n">
        <f>IF($L34&gt;0, J34/$L34*100, 0)</f>
        <v>0</v>
      </c>
      <c r="L34" s="17" t="n">
        <f>SUM(F34, H34, J34)</f>
        <v>669</v>
      </c>
      <c r="M34" s="17" t="n">
        <v>1937</v>
      </c>
      <c r="N34" s="17" t="n">
        <f>SUM(L34:M34)</f>
        <v>2606</v>
      </c>
      <c r="O34" s="32" t="n">
        <f>IF($E34&gt;0, N34/$E34*100, 0)</f>
        <v>91.1507520111927</v>
      </c>
      <c r="P34" s="32" t="n">
        <v>1.49</v>
      </c>
      <c r="Q34" s="17" t="n">
        <f>E34-N34</f>
        <v>253</v>
      </c>
      <c r="R34" s="32" t="n">
        <f>IF($E34&gt;0, Q34/$E34*100, 0)</f>
        <v>8.84924798880728</v>
      </c>
      <c r="S34" s="17" t="n">
        <v>253</v>
      </c>
      <c r="T34" s="58" t="n">
        <v>0</v>
      </c>
    </row>
    <row r="35" ht="24.8898237179487" customHeight="true">
      <c r="A35" s="8" t="s">
        <v>28</v>
      </c>
      <c r="B35" s="17" t="n">
        <v>5878</v>
      </c>
      <c r="C35" s="17" t="n">
        <v>352</v>
      </c>
      <c r="D35" s="17" t="n">
        <v>394</v>
      </c>
      <c r="E35" s="17" t="n">
        <f>SUM(B35:D35)</f>
        <v>6624</v>
      </c>
      <c r="F35" s="17" t="n">
        <v>733</v>
      </c>
      <c r="G35" s="32" t="n">
        <f>IF($L35&gt;0, F35/$L35*100, 0)</f>
        <v>100</v>
      </c>
      <c r="H35" s="17" t="n">
        <v>0</v>
      </c>
      <c r="I35" s="32" t="n">
        <f>IF($L35&gt;0, H35/$L35*100, 0)</f>
        <v>0</v>
      </c>
      <c r="J35" s="17" t="n">
        <v>0</v>
      </c>
      <c r="K35" s="17" t="n">
        <f>IF($L35&gt;0, J35/$L35*100, 0)</f>
        <v>0</v>
      </c>
      <c r="L35" s="17" t="n">
        <f>SUM(F35, H35, J35)</f>
        <v>733</v>
      </c>
      <c r="M35" s="17" t="n">
        <v>5392</v>
      </c>
      <c r="N35" s="17" t="n">
        <f>SUM(L35:M35)</f>
        <v>6125</v>
      </c>
      <c r="O35" s="32" t="n">
        <f>IF($E35&gt;0, N35/$E35*100, 0)</f>
        <v>92.4667874396135</v>
      </c>
      <c r="P35" s="32" t="n">
        <v>1.72</v>
      </c>
      <c r="Q35" s="17" t="n">
        <f>E35-N35</f>
        <v>499</v>
      </c>
      <c r="R35" s="32" t="n">
        <f>IF($E35&gt;0, Q35/$E35*100, 0)</f>
        <v>7.53321256038647</v>
      </c>
      <c r="S35" s="17" t="n">
        <v>498</v>
      </c>
      <c r="T35" s="58" t="n">
        <v>1</v>
      </c>
    </row>
    <row r="36" ht="24.8898237179487" customHeight="true">
      <c r="A36" s="8" t="s">
        <v>29</v>
      </c>
      <c r="B36" s="17" t="n">
        <v>1286</v>
      </c>
      <c r="C36" s="17" t="n">
        <v>227</v>
      </c>
      <c r="D36" s="17" t="n">
        <v>655</v>
      </c>
      <c r="E36" s="17" t="n">
        <f>SUM(B36:D36)</f>
        <v>2168</v>
      </c>
      <c r="F36" s="17" t="n">
        <v>520</v>
      </c>
      <c r="G36" s="32" t="n">
        <f>IF($L36&gt;0, F36/$L36*100, 0)</f>
        <v>98.6717267552182</v>
      </c>
      <c r="H36" s="17" t="n">
        <v>7</v>
      </c>
      <c r="I36" s="32" t="n">
        <f>IF($L36&gt;0, H36/$L36*100, 0)</f>
        <v>1.32827324478178</v>
      </c>
      <c r="J36" s="17" t="n">
        <v>0</v>
      </c>
      <c r="K36" s="17" t="n">
        <f>IF($L36&gt;0, J36/$L36*100, 0)</f>
        <v>0</v>
      </c>
      <c r="L36" s="17" t="n">
        <f>SUM(F36, H36, J36)</f>
        <v>527</v>
      </c>
      <c r="M36" s="17" t="n">
        <v>1400</v>
      </c>
      <c r="N36" s="17" t="n">
        <f>SUM(L36:M36)</f>
        <v>1927</v>
      </c>
      <c r="O36" s="32" t="n">
        <f>IF($E36&gt;0, N36/$E36*100, 0)</f>
        <v>88.8837638376384</v>
      </c>
      <c r="P36" s="32" t="n">
        <v>1.85</v>
      </c>
      <c r="Q36" s="17" t="n">
        <f>E36-N36</f>
        <v>241</v>
      </c>
      <c r="R36" s="32" t="n">
        <f>IF($E36&gt;0, Q36/$E36*100, 0)</f>
        <v>11.1162361623616</v>
      </c>
      <c r="S36" s="17" t="n">
        <v>239</v>
      </c>
      <c r="T36" s="58" t="n">
        <v>2</v>
      </c>
    </row>
    <row r="37" ht="24.8898237179487" customHeight="true">
      <c r="A37" s="8" t="s">
        <v>30</v>
      </c>
      <c r="B37" s="17" t="n">
        <v>424</v>
      </c>
      <c r="C37" s="17" t="n">
        <v>60</v>
      </c>
      <c r="D37" s="17" t="n">
        <v>123</v>
      </c>
      <c r="E37" s="17" t="n">
        <f>SUM(B37:D37)</f>
        <v>607</v>
      </c>
      <c r="F37" s="17" t="n">
        <v>119</v>
      </c>
      <c r="G37" s="32" t="n">
        <f>IF($L37&gt;0, F37/$L37*100, 0)</f>
        <v>100</v>
      </c>
      <c r="H37" s="17" t="n">
        <v>0</v>
      </c>
      <c r="I37" s="32" t="n">
        <f>IF($L37&gt;0, H37/$L37*100, 0)</f>
        <v>0</v>
      </c>
      <c r="J37" s="17" t="n">
        <v>0</v>
      </c>
      <c r="K37" s="17" t="n">
        <f>IF($L37&gt;0, J37/$L37*100, 0)</f>
        <v>0</v>
      </c>
      <c r="L37" s="17" t="n">
        <f>SUM(F37, H37, J37)</f>
        <v>119</v>
      </c>
      <c r="M37" s="17" t="n">
        <v>410</v>
      </c>
      <c r="N37" s="17" t="n">
        <f>SUM(L37:M37)</f>
        <v>529</v>
      </c>
      <c r="O37" s="32" t="n">
        <f>IF($E37&gt;0, N37/$E37*100, 0)</f>
        <v>87.1499176276771</v>
      </c>
      <c r="P37" s="32" t="n">
        <v>1.44</v>
      </c>
      <c r="Q37" s="17" t="n">
        <f>E37-N37</f>
        <v>78</v>
      </c>
      <c r="R37" s="32" t="n">
        <f>IF($E37&gt;0, Q37/$E37*100, 0)</f>
        <v>12.8500823723229</v>
      </c>
      <c r="S37" s="17" t="n">
        <v>78</v>
      </c>
      <c r="T37" s="58" t="n">
        <v>0</v>
      </c>
    </row>
    <row r="38" ht="24.8898237179487" customHeight="true">
      <c r="A38" s="8" t="s">
        <v>31</v>
      </c>
      <c r="B38" s="17" t="n">
        <v>17203</v>
      </c>
      <c r="C38" s="17" t="n">
        <v>1959</v>
      </c>
      <c r="D38" s="17" t="n">
        <v>3389</v>
      </c>
      <c r="E38" s="17" t="n">
        <f>SUM(B38:D38)</f>
        <v>22551</v>
      </c>
      <c r="F38" s="17" t="n">
        <v>7317</v>
      </c>
      <c r="G38" s="32" t="n">
        <f>IF($L38&gt;0, F38/$L38*100, 0)</f>
        <v>99.4968724503671</v>
      </c>
      <c r="H38" s="17" t="n">
        <v>36</v>
      </c>
      <c r="I38" s="32" t="n">
        <f>IF($L38&gt;0, H38/$L38*100, 0)</f>
        <v>0.489529507750884</v>
      </c>
      <c r="J38" s="17" t="n">
        <v>1</v>
      </c>
      <c r="K38" s="32" t="n">
        <f>IF($L38&gt;0, J38/$L38*100, 0)</f>
        <v>0.013598041881969</v>
      </c>
      <c r="L38" s="17" t="n">
        <f>SUM(F38, H38, J38)</f>
        <v>7354</v>
      </c>
      <c r="M38" s="17" t="n">
        <v>12840</v>
      </c>
      <c r="N38" s="17" t="n">
        <f>SUM(L38:M38)</f>
        <v>20194</v>
      </c>
      <c r="O38" s="32" t="n">
        <f>IF($E38&gt;0, N38/$E38*100, 0)</f>
        <v>89.548135337679</v>
      </c>
      <c r="P38" s="32" t="n">
        <v>1.87</v>
      </c>
      <c r="Q38" s="17" t="n">
        <f>E38-N38</f>
        <v>2357</v>
      </c>
      <c r="R38" s="32" t="n">
        <f>IF($E38&gt;0, Q38/$E38*100, 0)</f>
        <v>10.451864662321</v>
      </c>
      <c r="S38" s="17" t="n">
        <v>2334</v>
      </c>
      <c r="T38" s="58" t="n">
        <v>23</v>
      </c>
    </row>
    <row r="39" ht="24.8898237179487" customHeight="true">
      <c r="A39" s="8" t="s">
        <v>32</v>
      </c>
      <c r="B39" s="17" t="n">
        <v>917</v>
      </c>
      <c r="C39" s="17" t="n">
        <v>156</v>
      </c>
      <c r="D39" s="17" t="n">
        <v>239</v>
      </c>
      <c r="E39" s="17" t="n">
        <f>SUM(B39:D39)</f>
        <v>1312</v>
      </c>
      <c r="F39" s="17" t="n">
        <v>337</v>
      </c>
      <c r="G39" s="32" t="n">
        <f>IF($L39&gt;0, F39/$L39*100, 0)</f>
        <v>100</v>
      </c>
      <c r="H39" s="17" t="n">
        <v>0</v>
      </c>
      <c r="I39" s="32" t="n">
        <f>IF($L39&gt;0, H39/$L39*100, 0)</f>
        <v>0</v>
      </c>
      <c r="J39" s="17" t="n">
        <v>0</v>
      </c>
      <c r="K39" s="17" t="n">
        <f>IF($L39&gt;0, J39/$L39*100, 0)</f>
        <v>0</v>
      </c>
      <c r="L39" s="17" t="n">
        <f>SUM(F39, H39, J39)</f>
        <v>337</v>
      </c>
      <c r="M39" s="17" t="n">
        <v>753</v>
      </c>
      <c r="N39" s="17" t="n">
        <f>SUM(L39:M39)</f>
        <v>1090</v>
      </c>
      <c r="O39" s="32" t="n">
        <f>IF($E39&gt;0, N39/$E39*100, 0)</f>
        <v>83.0792682926829</v>
      </c>
      <c r="P39" s="32" t="n">
        <v>2.48</v>
      </c>
      <c r="Q39" s="17" t="n">
        <f>E39-N39</f>
        <v>222</v>
      </c>
      <c r="R39" s="32" t="n">
        <f>IF($E39&gt;0, Q39/$E39*100, 0)</f>
        <v>16.9207317073171</v>
      </c>
      <c r="S39" s="17" t="n">
        <v>221</v>
      </c>
      <c r="T39" s="58" t="n">
        <v>1</v>
      </c>
    </row>
    <row r="40" ht="24.8898237179487" customHeight="true">
      <c r="A40" s="8" t="s">
        <v>33</v>
      </c>
      <c r="B40" s="17" t="n">
        <v>1641</v>
      </c>
      <c r="C40" s="17" t="n">
        <v>407</v>
      </c>
      <c r="D40" s="17" t="n">
        <v>533</v>
      </c>
      <c r="E40" s="17" t="n">
        <f>SUM(B40:D40)</f>
        <v>2581</v>
      </c>
      <c r="F40" s="17" t="n">
        <v>785</v>
      </c>
      <c r="G40" s="32" t="n">
        <f>IF($L40&gt;0, F40/$L40*100, 0)</f>
        <v>99.4930291508238</v>
      </c>
      <c r="H40" s="17" t="n">
        <v>4</v>
      </c>
      <c r="I40" s="32" t="n">
        <f>IF($L40&gt;0, H40/$L40*100, 0)</f>
        <v>0.506970849176172</v>
      </c>
      <c r="J40" s="17" t="n">
        <v>0</v>
      </c>
      <c r="K40" s="17" t="n">
        <f>IF($L40&gt;0, J40/$L40*100, 0)</f>
        <v>0</v>
      </c>
      <c r="L40" s="17" t="n">
        <f>SUM(F40, H40, J40)</f>
        <v>789</v>
      </c>
      <c r="M40" s="17" t="n">
        <v>1409</v>
      </c>
      <c r="N40" s="17" t="n">
        <f>SUM(L40:M40)</f>
        <v>2198</v>
      </c>
      <c r="O40" s="32" t="n">
        <f>IF($E40&gt;0, N40/$E40*100, 0)</f>
        <v>85.1607903913212</v>
      </c>
      <c r="P40" s="32" t="n">
        <v>2.22</v>
      </c>
      <c r="Q40" s="17" t="n">
        <f>E40-N40</f>
        <v>383</v>
      </c>
      <c r="R40" s="32" t="n">
        <f>IF($E40&gt;0, Q40/$E40*100, 0)</f>
        <v>14.8392096086788</v>
      </c>
      <c r="S40" s="17" t="n">
        <v>330</v>
      </c>
      <c r="T40" s="58" t="n">
        <v>53</v>
      </c>
    </row>
    <row r="41" ht="19.7816506410256" customHeight="true">
      <c r="A41" s="2"/>
      <c r="B41" s="18"/>
      <c r="C41" s="23"/>
      <c r="D41" s="23"/>
      <c r="E41" s="23"/>
      <c r="F41" s="23"/>
      <c r="G41" s="33"/>
      <c r="H41" s="23"/>
      <c r="I41" s="29"/>
      <c r="J41" s="2"/>
      <c r="K41" s="33"/>
      <c r="L41" s="43"/>
      <c r="M41" s="43"/>
      <c r="N41" s="43"/>
      <c r="O41" s="51"/>
      <c r="P41" s="53" t="s">
        <v>84</v>
      </c>
      <c r="Q41" s="53"/>
      <c r="R41" s="54"/>
      <c r="S41" s="54"/>
      <c r="T41" s="54"/>
    </row>
    <row r="42" ht="19.7816506410256" customHeight="true">
      <c r="A42" s="9"/>
      <c r="B42" s="9"/>
      <c r="C42" s="9"/>
      <c r="D42" s="9"/>
      <c r="E42" s="25"/>
      <c r="F42" s="25"/>
      <c r="G42" s="34" t="s">
        <v>60</v>
      </c>
      <c r="H42" s="34"/>
      <c r="I42" s="27"/>
      <c r="J42" s="9"/>
      <c r="K42" s="41"/>
      <c r="L42" s="44"/>
      <c r="M42" s="44"/>
      <c r="N42" s="44"/>
      <c r="O42" s="41"/>
      <c r="P42" s="44"/>
      <c r="Q42" s="44"/>
      <c r="R42" s="11"/>
      <c r="S42" s="11"/>
      <c r="T42" s="11"/>
    </row>
    <row r="43" ht="19.7816506410256" customHeight="true">
      <c r="A43" s="10" t="s">
        <v>34</v>
      </c>
      <c r="B43" s="10"/>
      <c r="C43" s="10"/>
      <c r="D43" s="10" t="s">
        <v>50</v>
      </c>
      <c r="E43" s="10"/>
      <c r="F43" s="10"/>
      <c r="G43" s="27"/>
      <c r="H43" s="9"/>
      <c r="I43" s="35"/>
      <c r="J43" s="34"/>
      <c r="K43" s="35"/>
      <c r="L43" s="10" t="s">
        <v>71</v>
      </c>
      <c r="M43" s="10"/>
      <c r="N43" s="10"/>
      <c r="O43" s="27"/>
      <c r="P43" s="9"/>
      <c r="Q43" s="9"/>
      <c r="R43" s="11"/>
      <c r="S43" s="11"/>
      <c r="T43" s="11"/>
    </row>
    <row r="44" ht="19.7816506410256" customHeight="true">
      <c r="A44" s="10"/>
      <c r="B44" s="10"/>
      <c r="C44" s="10"/>
      <c r="D44" s="10"/>
      <c r="E44" s="10"/>
      <c r="F44" s="10"/>
      <c r="G44" s="34" t="s">
        <v>61</v>
      </c>
      <c r="H44" s="34"/>
      <c r="I44" s="35"/>
      <c r="J44" s="39"/>
      <c r="K44" s="35"/>
      <c r="L44" s="10"/>
      <c r="M44" s="10"/>
      <c r="N44" s="45"/>
      <c r="O44" s="41"/>
      <c r="P44" s="44"/>
      <c r="Q44" s="44"/>
      <c r="R44" s="11"/>
      <c r="S44" s="11"/>
      <c r="T44" s="11"/>
    </row>
    <row r="45" ht="19.7816506410256" customHeight="true">
      <c r="A45" s="10"/>
      <c r="B45" s="10"/>
      <c r="C45" s="10"/>
      <c r="D45" s="10"/>
      <c r="E45" s="10"/>
      <c r="F45" s="10"/>
      <c r="G45" s="35"/>
      <c r="H45" s="10"/>
      <c r="I45" s="35"/>
      <c r="J45" s="10"/>
      <c r="K45" s="42"/>
      <c r="L45" s="10"/>
      <c r="M45" s="10"/>
      <c r="N45" s="10"/>
      <c r="O45" s="41"/>
      <c r="P45" s="9"/>
      <c r="Q45" s="9"/>
      <c r="R45" s="11"/>
      <c r="S45" s="11"/>
      <c r="T45" s="11"/>
    </row>
    <row r="46" ht="19.7816506410256" customHeight="true">
      <c r="A46" s="10" t="s">
        <v>35</v>
      </c>
      <c r="B46" s="19" t="s">
        <v>42</v>
      </c>
      <c r="C46" s="19"/>
      <c r="D46" s="10"/>
      <c r="E46" s="10"/>
      <c r="F46" s="10"/>
      <c r="G46" s="35"/>
      <c r="H46" s="10"/>
      <c r="I46" s="35"/>
      <c r="J46" s="10"/>
      <c r="K46" s="42"/>
      <c r="L46" s="45"/>
      <c r="M46" s="10"/>
      <c r="N46" s="10"/>
      <c r="O46" s="41"/>
      <c r="P46" s="44"/>
      <c r="Q46" s="44"/>
      <c r="R46" s="11"/>
      <c r="S46" s="11"/>
      <c r="T46" s="11"/>
    </row>
    <row r="47" ht="19.7816506410256" customHeight="true">
      <c r="A47" s="10" t="s">
        <v>36</v>
      </c>
      <c r="B47" s="20" t="s">
        <v>43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7"/>
      <c r="P47" s="9"/>
      <c r="Q47" s="44"/>
      <c r="R47" s="11"/>
      <c r="S47" s="11"/>
      <c r="T47" s="11"/>
    </row>
    <row r="48" ht="19.7816506410256" customHeight="true">
      <c r="A48" s="10" t="s">
        <v>37</v>
      </c>
      <c r="B48" s="20" t="s">
        <v>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</sheetData>
  <mergeCells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B7:B9"/>
    <mergeCell ref="C7:C9"/>
    <mergeCell ref="D7:D9"/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M7:M9"/>
  </mergeCells>
  <pageMargins bottom="0.75" footer="0.3" header="0.3" left="0.7" right="0.7" top="0.75"/>
</worksheet>
</file>