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<sst xmlns="http://schemas.openxmlformats.org/spreadsheetml/2006/main" count="106" uniqueCount="79">
  <si>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公 開 類</t>
  </si>
  <si>
    <t>月    報</t>
  </si>
  <si>
    <t>臺中市總預算及特別預算收支執行狀況(修正表)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</si>
  <si>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</si>
  <si>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</si>
  <si>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</si>
  <si>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</si>
  <si>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</si>
  <si>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中華民國110年度1月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</si>
  <si>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</si>
  <si>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</si>
  <si>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</si>
  <si>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</si>
  <si>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</si>
  <si>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</si>
  <si>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</si>
  <si>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</si>
  <si>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</si>
  <si>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</si>
  <si>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</si>
  <si>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</si>
  <si>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</si>
  <si>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</si>
  <si>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</si>
  <si>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</si>
  <si>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</si>
  <si>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</si>
  <si>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</si>
  <si>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</si>
  <si>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</si>
  <si>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</si>
  <si>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</si>
  <si>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</si>
  <si>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</si>
  <si>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</si>
  <si>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</si>
  <si>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</si>
  <si>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</si>
  <si>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</si>
  <si>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</si>
  <si>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</si>
  <si>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</si>
  <si>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</si>
  <si>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</si>
  <si>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</si>
  <si>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
全年度預算數(%)</t>
  </si>
  <si>
    <t>臺中市政府主計處</t>
  </si>
  <si>
    <t>20901-04-01-2</t>
  </si>
  <si>
    <t>單位：新臺幣元</t>
  </si>
  <si>
    <t>臺中市總預算及特別預算收支執行狀況（續1完）(修正表)</t>
  </si>
  <si>
    <t>三、融資調度部分</t>
  </si>
  <si>
    <t>　四、餘（＋）絀（－）</t>
  </si>
  <si>
    <t>乙、特別預算部分：</t>
  </si>
  <si>
    <t>　一、收入</t>
  </si>
  <si>
    <t>　二、支出</t>
  </si>
  <si>
    <t xml:space="preserve">  三、融資調度部分</t>
  </si>
  <si>
    <t>丙、以前年度部分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</si>
  <si>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</si>
  <si>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</si>
  <si>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填表說明：本表編製1份，並依統計法規定永久保存，資料透過網際網路上傳至「臺中市公務統計行政管理系統」。</t>
  </si>
  <si>
    <t>修正原因：總預算融資調度部分之全年度預算數配合格式調整，調整報表。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</si>
  <si>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</si>
  <si>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</si>
  <si>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</si>
  <si>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</si>
  <si>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</si>
  <si>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</si>
  <si>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</si>
  <si>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</si>
  <si>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</si>
  <si>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債務之舉借</t>
  </si>
  <si>
    <t>債務之償還</t>
  </si>
  <si>
    <t>移用以前年度歲計賸餘</t>
  </si>
  <si>
    <t>審核</t>
  </si>
  <si>
    <t>業務主管人員</t>
  </si>
  <si>
    <t>主辦統計人員</t>
  </si>
  <si>
    <t>中華民國110年3月24日編製</t>
  </si>
  <si>
    <t>機關首長</t>
  </si>
  <si>
    <t>--</t>
  </si>
</sst>
</file>

<file path=xl/styles.xml><?xml version="1.0" encoding="utf-8"?>
<styleSheet xmlns="http://schemas.openxmlformats.org/spreadsheetml/2006/main">
  <numFmts count="7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_-* #,##0.00_-;\-* #,##0.00_-;_-* &quot;-&quot;??_-;_-@_-"/>
    <numFmt numFmtId="193" formatCode="#,##0_ "/>
    <numFmt numFmtId="194" formatCode="#,##0.00_);\(#,##0.0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/>
    <xf numFmtId="0" fontId="3" fillId="0" borderId="4" xfId="20" applyFont="1" applyBorder="1"/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5" fillId="0" borderId="0" xfId="20" applyNumberFormat="1" applyFont="1"/>
    <xf numFmtId="188" fontId="6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8" fillId="0" borderId="0" xfId="21" applyFont="1"/>
    <xf numFmtId="0" fontId="0" fillId="0" borderId="0" xfId="21" applyFont="1"/>
    <xf numFmtId="188" fontId="3" fillId="0" borderId="4" xfId="20" applyNumberFormat="1" applyFont="1" applyBorder="1" applyAlignment="1">
      <alignment horizontal="left" vertical="center"/>
    </xf>
    <xf numFmtId="189" fontId="3" fillId="0" borderId="4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vertical="center" wrapText="1"/>
    </xf>
    <xf numFmtId="190" fontId="3" fillId="0" borderId="5" xfId="20" applyNumberFormat="1" applyFont="1" applyBorder="1" applyAlignment="1">
      <alignment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left" vertical="center"/>
    </xf>
    <xf numFmtId="3" fontId="3" fillId="0" borderId="7" xfId="20" applyNumberFormat="1" applyFont="1" applyBorder="1" applyAlignment="1">
      <alignment vertical="center" wrapText="1"/>
    </xf>
    <xf numFmtId="191" fontId="3" fillId="0" borderId="8" xfId="20" applyNumberFormat="1" applyFont="1" applyBorder="1" applyAlignment="1">
      <alignment vertical="center"/>
    </xf>
    <xf numFmtId="191" fontId="3" fillId="0" borderId="9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/>
    </xf>
    <xf numFmtId="49" fontId="6" fillId="0" borderId="4" xfId="20" applyNumberFormat="1" applyFont="1" applyBorder="1" applyAlignment="1">
      <alignment horizontal="left" vertical="center"/>
    </xf>
    <xf numFmtId="3" fontId="3" fillId="0" borderId="10" xfId="20" applyNumberFormat="1" applyFont="1" applyBorder="1" applyAlignment="1">
      <alignment vertical="center" wrapText="1"/>
    </xf>
    <xf numFmtId="191" fontId="3" fillId="0" borderId="11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49" fontId="9" fillId="0" borderId="4" xfId="20" applyNumberFormat="1" applyFont="1" applyBorder="1" applyAlignment="1">
      <alignment horizontal="right"/>
    </xf>
    <xf numFmtId="3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vertical="center"/>
    </xf>
    <xf numFmtId="191" fontId="3" fillId="0" borderId="6" xfId="20" applyNumberFormat="1" applyFont="1" applyBorder="1" applyAlignment="1">
      <alignment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189" fontId="3" fillId="0" borderId="0" xfId="20" applyNumberFormat="1" applyFont="1" applyAlignment="1">
      <alignment horizontal="right" vertical="center"/>
    </xf>
    <xf numFmtId="189" fontId="3" fillId="0" borderId="0" xfId="20" applyNumberFormat="1" applyFont="1"/>
    <xf numFmtId="189" fontId="6" fillId="0" borderId="0" xfId="20" applyNumberFormat="1" applyFont="1"/>
    <xf numFmtId="49" fontId="9" fillId="0" borderId="6" xfId="20" applyNumberFormat="1" applyFont="1" applyBorder="1" applyAlignment="1">
      <alignment horizontal="right"/>
    </xf>
    <xf numFmtId="0" fontId="3" fillId="0" borderId="2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3" fontId="3" fillId="0" borderId="0" xfId="20" applyNumberFormat="1" applyFont="1" applyAlignment="1">
      <alignment vertical="center" wrapText="1"/>
    </xf>
    <xf numFmtId="192" fontId="3" fillId="0" borderId="0" xfId="20" applyNumberFormat="1" applyFont="1" applyAlignment="1">
      <alignment horizontal="right" vertical="center"/>
    </xf>
    <xf numFmtId="192" fontId="3" fillId="0" borderId="12" xfId="20" applyNumberFormat="1" applyFont="1" applyBorder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3" fontId="3" fillId="0" borderId="0" xfId="20" applyNumberFormat="1" applyFont="1" applyAlignment="1">
      <alignment vertical="center"/>
    </xf>
    <xf numFmtId="3" fontId="3" fillId="0" borderId="4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/>
    </xf>
    <xf numFmtId="0" fontId="3" fillId="0" borderId="0" xfId="21" applyFont="1"/>
    <xf numFmtId="0" fontId="9" fillId="0" borderId="0" xfId="21" applyFont="1"/>
    <xf numFmtId="0" fontId="3" fillId="0" borderId="5" xfId="20" applyFont="1" applyBorder="1" applyAlignment="1">
      <alignment horizontal="center" vertical="center"/>
    </xf>
    <xf numFmtId="191" fontId="3" fillId="0" borderId="7" xfId="20" applyNumberFormat="1" applyFont="1" applyBorder="1" applyAlignment="1">
      <alignment vertical="center" wrapText="1"/>
    </xf>
    <xf numFmtId="193" fontId="3" fillId="0" borderId="8" xfId="20" applyNumberFormat="1" applyFont="1" applyBorder="1" applyAlignment="1">
      <alignment vertical="center"/>
    </xf>
    <xf numFmtId="191" fontId="3" fillId="0" borderId="8" xfId="20" applyNumberFormat="1" applyFont="1" applyBorder="1" applyAlignment="1">
      <alignment horizontal="center" vertical="center"/>
    </xf>
    <xf numFmtId="191" fontId="3" fillId="0" borderId="0" xfId="20" applyNumberFormat="1" applyFont="1" applyAlignment="1">
      <alignment vertical="center" wrapText="1"/>
    </xf>
    <xf numFmtId="191" fontId="3" fillId="0" borderId="0" xfId="20" applyNumberFormat="1" applyFont="1" applyAlignment="1">
      <alignment vertical="center"/>
    </xf>
    <xf numFmtId="191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0" fillId="0" borderId="11" xfId="21" applyFont="1" applyBorder="1"/>
    <xf numFmtId="191" fontId="3" fillId="0" borderId="4" xfId="20" applyNumberFormat="1" applyFont="1" applyBorder="1" applyAlignment="1">
      <alignment vertical="center"/>
    </xf>
    <xf numFmtId="193" fontId="3" fillId="0" borderId="5" xfId="20" applyNumberFormat="1" applyFont="1" applyBorder="1" applyAlignment="1">
      <alignment vertical="center"/>
    </xf>
    <xf numFmtId="191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horizontal="center" vertical="center"/>
    </xf>
    <xf numFmtId="194" fontId="3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191" fontId="6" fillId="0" borderId="11" xfId="20" applyNumberFormat="1" applyFont="1" applyBorder="1" applyAlignment="1">
      <alignment horizontal="right" vertical="center"/>
    </xf>
    <xf numFmtId="191" fontId="6" fillId="0" borderId="0" xfId="20" applyNumberFormat="1" applyFont="1" applyAlignment="1">
      <alignment horizontal="right" vertical="center"/>
    </xf>
    <xf numFmtId="191" fontId="6" fillId="0" borderId="12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3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70" zoomScaleNormal="70" workbookViewId="0" topLeftCell="N1">
      <selection activeCell="Q39" sqref="Q39"/>
    </sheetView>
  </sheetViews>
  <sheetFormatPr defaultColWidth="9.57421875" defaultRowHeight="15"/>
  <cols>
    <col min="1" max="1" width="12.7109375" style="0" customWidth="1"/>
    <col min="2" max="2" width="11.8515625" style="0" customWidth="1"/>
    <col min="3" max="3" width="10.140625" style="0" customWidth="1"/>
    <col min="4" max="4" width="21.8515625" style="0" customWidth="1"/>
    <col min="5" max="5" width="20.7109375" style="0" customWidth="1"/>
    <col min="6" max="6" width="5.57421875" style="0" customWidth="1"/>
    <col min="7" max="7" width="20.7109375" style="0" customWidth="1"/>
    <col min="8" max="8" width="21.421875" style="0" customWidth="1"/>
    <col min="9" max="9" width="5.57421875" style="0" customWidth="1"/>
    <col min="10" max="10" width="20.7109375" style="0" customWidth="1"/>
    <col min="11" max="11" width="12.57421875" style="0" customWidth="1"/>
    <col min="12" max="12" width="18.421875" style="0" customWidth="1"/>
    <col min="13" max="13" width="12.421875" style="0" customWidth="1"/>
    <col min="14" max="14" width="11.8515625" style="0" customWidth="1"/>
    <col min="15" max="15" width="13.140625" style="0" customWidth="1"/>
    <col min="16" max="16" width="21.421875" style="0" customWidth="1"/>
    <col min="17" max="17" width="21.8515625" style="0" customWidth="1"/>
    <col min="18" max="18" width="5.57421875" style="0" customWidth="1"/>
    <col min="19" max="19" width="21.8515625" style="0" customWidth="1"/>
    <col min="20" max="20" width="20.7109375" style="0" customWidth="1"/>
    <col min="21" max="21" width="5.57421875" style="0" customWidth="1"/>
    <col min="22" max="22" width="22.00390625" style="0" customWidth="1"/>
    <col min="23" max="23" width="12.57421875" style="0" customWidth="1"/>
    <col min="24" max="24" width="20.7109375" style="0" customWidth="1"/>
  </cols>
  <sheetData>
    <row r="1" spans="1:24" ht="20.1" customHeight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9"/>
      <c r="K1" s="3" t="s">
        <v>43</v>
      </c>
      <c r="L1" s="3" t="s">
        <v>46</v>
      </c>
      <c r="M1" s="3" t="s">
        <v>0</v>
      </c>
      <c r="N1" s="12"/>
      <c r="O1" s="12"/>
      <c r="P1" s="12"/>
      <c r="Q1" s="12"/>
      <c r="R1" s="12"/>
      <c r="S1" s="12"/>
      <c r="T1" s="12"/>
      <c r="U1" s="12"/>
      <c r="V1" s="19"/>
      <c r="W1" s="3" t="s">
        <v>43</v>
      </c>
      <c r="X1" s="3" t="s">
        <v>46</v>
      </c>
    </row>
    <row r="2" spans="1:24" ht="20.1" customHeight="1">
      <c r="A2" s="3" t="s">
        <v>1</v>
      </c>
      <c r="B2" s="13" t="s">
        <v>7</v>
      </c>
      <c r="C2" s="20"/>
      <c r="D2" s="27"/>
      <c r="E2" s="27"/>
      <c r="F2" s="32"/>
      <c r="G2" s="37"/>
      <c r="H2" s="37"/>
      <c r="I2" s="37"/>
      <c r="J2" s="48"/>
      <c r="K2" s="3" t="s">
        <v>44</v>
      </c>
      <c r="L2" s="54" t="s">
        <v>47</v>
      </c>
      <c r="M2" s="3" t="s">
        <v>1</v>
      </c>
      <c r="N2" s="13" t="s">
        <v>7</v>
      </c>
      <c r="O2" s="20"/>
      <c r="P2" s="27"/>
      <c r="Q2" s="27"/>
      <c r="R2" s="32"/>
      <c r="S2" s="37"/>
      <c r="T2" s="37"/>
      <c r="U2" s="37"/>
      <c r="V2" s="48"/>
      <c r="W2" s="3" t="s">
        <v>44</v>
      </c>
      <c r="X2" s="54" t="s">
        <v>47</v>
      </c>
    </row>
    <row r="3" spans="1:24" ht="27" customHeight="1">
      <c r="A3" s="4" t="s">
        <v>2</v>
      </c>
      <c r="B3" s="14"/>
      <c r="C3" s="14"/>
      <c r="D3" s="14"/>
      <c r="E3" s="14"/>
      <c r="F3" s="14"/>
      <c r="G3" s="14"/>
      <c r="H3" s="42"/>
      <c r="I3" s="42"/>
      <c r="J3" s="14"/>
      <c r="K3" s="14"/>
      <c r="L3" s="14"/>
      <c r="M3" s="4" t="s">
        <v>49</v>
      </c>
      <c r="N3" s="14"/>
      <c r="O3" s="14"/>
      <c r="P3" s="14"/>
      <c r="Q3" s="14"/>
      <c r="R3" s="14"/>
      <c r="S3" s="14"/>
      <c r="T3" s="42"/>
      <c r="U3" s="42"/>
      <c r="V3" s="14"/>
      <c r="W3" s="14"/>
      <c r="X3" s="14"/>
    </row>
    <row r="4" spans="1:24" ht="20.1" customHeight="1">
      <c r="A4" s="5"/>
      <c r="B4" s="15" t="s">
        <v>8</v>
      </c>
      <c r="C4" s="21"/>
      <c r="D4" s="21"/>
      <c r="E4" s="21"/>
      <c r="F4" s="21"/>
      <c r="G4" s="21"/>
      <c r="H4" s="21"/>
      <c r="I4" s="21"/>
      <c r="J4" s="21"/>
      <c r="K4" s="5"/>
      <c r="L4" s="45" t="s">
        <v>48</v>
      </c>
      <c r="M4" s="5"/>
      <c r="N4" s="15" t="s">
        <v>8</v>
      </c>
      <c r="O4" s="21"/>
      <c r="P4" s="21"/>
      <c r="Q4" s="21"/>
      <c r="R4" s="21"/>
      <c r="S4" s="21"/>
      <c r="T4" s="21"/>
      <c r="U4" s="21"/>
      <c r="V4" s="21"/>
      <c r="W4" s="5"/>
      <c r="X4" s="45" t="s">
        <v>48</v>
      </c>
    </row>
    <row r="5" spans="1:25" ht="20.1" customHeight="1">
      <c r="A5" s="6" t="s">
        <v>3</v>
      </c>
      <c r="B5" s="16"/>
      <c r="C5" s="16"/>
      <c r="D5" s="6" t="s">
        <v>38</v>
      </c>
      <c r="E5" s="16" t="s">
        <v>39</v>
      </c>
      <c r="F5" s="16"/>
      <c r="G5" s="16"/>
      <c r="H5" s="16" t="s">
        <v>42</v>
      </c>
      <c r="I5" s="16"/>
      <c r="J5" s="16"/>
      <c r="K5" s="49" t="s">
        <v>45</v>
      </c>
      <c r="L5" s="49"/>
      <c r="M5" s="6" t="s">
        <v>3</v>
      </c>
      <c r="N5" s="6"/>
      <c r="O5" s="6"/>
      <c r="P5" s="6" t="s">
        <v>38</v>
      </c>
      <c r="Q5" s="16" t="s">
        <v>39</v>
      </c>
      <c r="R5" s="16"/>
      <c r="S5" s="16"/>
      <c r="T5" s="16" t="s">
        <v>42</v>
      </c>
      <c r="U5" s="16"/>
      <c r="V5" s="16"/>
      <c r="W5" s="49" t="s">
        <v>45</v>
      </c>
      <c r="X5" s="49"/>
      <c r="Y5" s="82"/>
    </row>
    <row r="6" spans="1:25" ht="20.1" customHeight="1">
      <c r="A6" s="6"/>
      <c r="B6" s="16"/>
      <c r="C6" s="16"/>
      <c r="D6" s="6"/>
      <c r="E6" s="31" t="s">
        <v>40</v>
      </c>
      <c r="F6" s="31" t="s">
        <v>41</v>
      </c>
      <c r="G6" s="31"/>
      <c r="H6" s="31" t="s">
        <v>40</v>
      </c>
      <c r="I6" s="31" t="s">
        <v>41</v>
      </c>
      <c r="J6" s="31"/>
      <c r="K6" s="50"/>
      <c r="L6" s="50"/>
      <c r="M6" s="6"/>
      <c r="N6" s="6"/>
      <c r="O6" s="6"/>
      <c r="P6" s="16"/>
      <c r="Q6" s="31" t="s">
        <v>40</v>
      </c>
      <c r="R6" s="31" t="s">
        <v>41</v>
      </c>
      <c r="S6" s="31"/>
      <c r="T6" s="31" t="s">
        <v>40</v>
      </c>
      <c r="U6" s="31" t="s">
        <v>41</v>
      </c>
      <c r="V6" s="31"/>
      <c r="W6" s="50"/>
      <c r="X6" s="50"/>
      <c r="Y6" s="83"/>
    </row>
    <row r="7" spans="1:25" ht="16.95" customHeight="1">
      <c r="A7" s="7" t="s">
        <v>4</v>
      </c>
      <c r="B7" s="7"/>
      <c r="C7" s="22"/>
      <c r="D7" s="28"/>
      <c r="E7" s="28"/>
      <c r="F7" s="33"/>
      <c r="G7" s="38"/>
      <c r="H7" s="28"/>
      <c r="I7" s="33"/>
      <c r="J7" s="38"/>
      <c r="K7" s="51"/>
      <c r="L7" s="51"/>
      <c r="N7" s="60" t="s">
        <v>61</v>
      </c>
      <c r="O7" s="22"/>
      <c r="P7" s="63">
        <v>1312302000</v>
      </c>
      <c r="Q7" s="63">
        <v>288444000</v>
      </c>
      <c r="R7" s="66"/>
      <c r="S7" s="66">
        <v>288444000</v>
      </c>
      <c r="T7" s="63">
        <v>209720010</v>
      </c>
      <c r="U7" s="66"/>
      <c r="V7" s="73">
        <v>209720010</v>
      </c>
      <c r="W7" s="75">
        <f>IF(ISNUMBER((V7/P7)*100),(V7/P7)*100,"-")</f>
        <v>15.9810782883818</v>
      </c>
      <c r="X7" s="51"/>
      <c r="Y7" s="83"/>
    </row>
    <row r="8" spans="1:24" ht="16.95" customHeight="1">
      <c r="A8" s="7" t="s">
        <v>5</v>
      </c>
      <c r="B8" s="7"/>
      <c r="C8" s="23"/>
      <c r="D8" s="29">
        <f>SUM(D9:D18)</f>
        <v>132317175000</v>
      </c>
      <c r="E8" s="29">
        <f>SUM(E9:E18)</f>
        <v>7212731250</v>
      </c>
      <c r="F8" s="34"/>
      <c r="G8" s="39">
        <f>SUM(G9:G18)</f>
        <v>7212731250</v>
      </c>
      <c r="H8" s="29">
        <f>SUM(H9:H18)</f>
        <v>8172789500</v>
      </c>
      <c r="I8" s="34"/>
      <c r="J8" s="39">
        <f>SUM(J9:J18)</f>
        <v>8172789500</v>
      </c>
      <c r="K8" s="52">
        <f>IF(ISNUMBER((J8/D8)*100),(J8/D8)*100,"-")</f>
        <v>6.17666565205915</v>
      </c>
      <c r="L8" s="55"/>
      <c r="N8" s="60" t="s">
        <v>62</v>
      </c>
      <c r="O8" s="23"/>
      <c r="P8" s="29">
        <v>160077000</v>
      </c>
      <c r="Q8" s="29">
        <v>41571000</v>
      </c>
      <c r="R8" s="67"/>
      <c r="S8" s="67">
        <v>41571000</v>
      </c>
      <c r="T8" s="29">
        <v>19793789</v>
      </c>
      <c r="U8" s="67"/>
      <c r="V8" s="39">
        <v>19793789</v>
      </c>
      <c r="W8" s="75">
        <f>IF(ISNUMBER((V8/P8)*100),(V8/P8)*100,"-")</f>
        <v>12.3651673881944</v>
      </c>
      <c r="X8" s="51"/>
    </row>
    <row r="9" spans="1:24" ht="16.95" customHeight="1">
      <c r="A9" s="7"/>
      <c r="B9" s="7" t="s">
        <v>9</v>
      </c>
      <c r="C9" s="23"/>
      <c r="D9" s="29">
        <v>73834039000</v>
      </c>
      <c r="E9" s="29">
        <v>4204145000</v>
      </c>
      <c r="F9" s="34"/>
      <c r="G9" s="39">
        <v>4204145000</v>
      </c>
      <c r="H9" s="29">
        <v>3906630210</v>
      </c>
      <c r="I9" s="34"/>
      <c r="J9" s="39">
        <v>3906630210</v>
      </c>
      <c r="K9" s="52">
        <f>IF(ISNUMBER((J9/D9)*100),(J9/D9)*100,"-")</f>
        <v>5.29109644130399</v>
      </c>
      <c r="L9" s="55"/>
      <c r="N9" s="60" t="s">
        <v>63</v>
      </c>
      <c r="O9" s="23"/>
      <c r="P9" s="29">
        <v>279053000</v>
      </c>
      <c r="Q9" s="29">
        <v>48933000</v>
      </c>
      <c r="R9" s="67"/>
      <c r="S9" s="67">
        <v>48933000</v>
      </c>
      <c r="T9" s="29">
        <v>45359319</v>
      </c>
      <c r="U9" s="67"/>
      <c r="V9" s="39">
        <v>45359319</v>
      </c>
      <c r="W9" s="75">
        <f>IF(ISNUMBER((V9/P9)*100),(V9/P9)*100,"-")</f>
        <v>16.2547326135179</v>
      </c>
      <c r="X9" s="51"/>
    </row>
    <row r="10" spans="1:24" ht="16.95" customHeight="1">
      <c r="A10" s="7"/>
      <c r="B10" s="7" t="s">
        <v>10</v>
      </c>
      <c r="C10" s="23"/>
      <c r="D10" s="29">
        <v>0</v>
      </c>
      <c r="E10" s="29">
        <v>0</v>
      </c>
      <c r="F10" s="34"/>
      <c r="G10" s="39">
        <v>0</v>
      </c>
      <c r="H10" s="29">
        <v>0</v>
      </c>
      <c r="I10" s="34"/>
      <c r="J10" s="39">
        <v>0</v>
      </c>
      <c r="K10" s="52">
        <v>0</v>
      </c>
      <c r="L10" s="55"/>
      <c r="N10" s="60" t="s">
        <v>64</v>
      </c>
      <c r="O10" s="23"/>
      <c r="P10" s="29">
        <v>852294000</v>
      </c>
      <c r="Q10" s="29">
        <v>190081000</v>
      </c>
      <c r="R10" s="67"/>
      <c r="S10" s="67">
        <v>190081000</v>
      </c>
      <c r="T10" s="29">
        <v>141296801</v>
      </c>
      <c r="U10" s="67"/>
      <c r="V10" s="39">
        <v>141296801</v>
      </c>
      <c r="W10" s="75">
        <f>IF(ISNUMBER((V10/P10)*100),(V10/P10)*100,"-")</f>
        <v>16.5784108535318</v>
      </c>
      <c r="X10" s="51"/>
    </row>
    <row r="11" spans="1:24" ht="16.95" customHeight="1">
      <c r="A11" s="7"/>
      <c r="B11" s="7" t="s">
        <v>11</v>
      </c>
      <c r="C11" s="24"/>
      <c r="D11" s="29">
        <v>2027601000</v>
      </c>
      <c r="E11" s="29">
        <v>130924000</v>
      </c>
      <c r="F11" s="35"/>
      <c r="G11" s="39">
        <v>130924000</v>
      </c>
      <c r="H11" s="29">
        <v>83006555</v>
      </c>
      <c r="I11" s="35"/>
      <c r="J11" s="39">
        <v>83006555</v>
      </c>
      <c r="K11" s="52">
        <f>IF(ISNUMBER((J11/D11)*100),(J11/D11)*100,"-")</f>
        <v>4.09383083752671</v>
      </c>
      <c r="L11" s="55"/>
      <c r="N11" s="60" t="s">
        <v>65</v>
      </c>
      <c r="O11" s="24"/>
      <c r="P11" s="29">
        <v>2833036000</v>
      </c>
      <c r="Q11" s="29">
        <v>249791000</v>
      </c>
      <c r="R11" s="68"/>
      <c r="S11" s="67">
        <v>249791000</v>
      </c>
      <c r="T11" s="29">
        <v>45798697</v>
      </c>
      <c r="U11" s="68"/>
      <c r="V11" s="39">
        <v>45798697</v>
      </c>
      <c r="W11" s="75">
        <f>IF(ISNUMBER((V11/P11)*100),(V11/P11)*100,"-")</f>
        <v>1.61659424730219</v>
      </c>
      <c r="X11" s="51"/>
    </row>
    <row r="12" spans="1:24" ht="16.95" customHeight="1">
      <c r="A12" s="7"/>
      <c r="B12" s="7" t="s">
        <v>12</v>
      </c>
      <c r="C12" s="24"/>
      <c r="D12" s="29">
        <v>4868160000</v>
      </c>
      <c r="E12" s="29">
        <v>135731000</v>
      </c>
      <c r="F12" s="35"/>
      <c r="G12" s="39">
        <v>135731000</v>
      </c>
      <c r="H12" s="29">
        <v>198249582</v>
      </c>
      <c r="I12" s="35"/>
      <c r="J12" s="39">
        <v>198249582</v>
      </c>
      <c r="K12" s="52">
        <f>IF(ISNUMBER((J12/D12)*100),(J12/D12)*100,"-")</f>
        <v>4.07237194340367</v>
      </c>
      <c r="L12" s="55"/>
      <c r="N12" s="60" t="s">
        <v>66</v>
      </c>
      <c r="O12" s="24"/>
      <c r="P12" s="29">
        <v>1198331000</v>
      </c>
      <c r="Q12" s="29">
        <v>231692000</v>
      </c>
      <c r="R12" s="68"/>
      <c r="S12" s="67">
        <v>231692000</v>
      </c>
      <c r="T12" s="29">
        <v>13073376</v>
      </c>
      <c r="U12" s="68"/>
      <c r="V12" s="39">
        <v>13073376</v>
      </c>
      <c r="W12" s="75">
        <f>IF(ISNUMBER((V12/P12)*100),(V12/P12)*100,"-")</f>
        <v>1.09096535097565</v>
      </c>
      <c r="X12" s="51"/>
    </row>
    <row r="13" spans="1:24" ht="16.95" customHeight="1">
      <c r="A13" s="7"/>
      <c r="B13" s="7" t="s">
        <v>13</v>
      </c>
      <c r="C13" s="24"/>
      <c r="D13" s="29">
        <v>0</v>
      </c>
      <c r="E13" s="29">
        <v>0</v>
      </c>
      <c r="F13" s="35"/>
      <c r="G13" s="39">
        <v>0</v>
      </c>
      <c r="H13" s="29">
        <v>0</v>
      </c>
      <c r="I13" s="35"/>
      <c r="J13" s="39">
        <v>0</v>
      </c>
      <c r="K13" s="52">
        <v>0</v>
      </c>
      <c r="L13" s="55"/>
      <c r="N13" s="60" t="s">
        <v>67</v>
      </c>
      <c r="O13" s="24"/>
      <c r="P13" s="29">
        <v>5324757000</v>
      </c>
      <c r="Q13" s="29">
        <v>514069880</v>
      </c>
      <c r="R13" s="68"/>
      <c r="S13" s="67">
        <v>514069880</v>
      </c>
      <c r="T13" s="29">
        <v>306368313</v>
      </c>
      <c r="U13" s="68"/>
      <c r="V13" s="39">
        <v>306368313</v>
      </c>
      <c r="W13" s="75">
        <f>IF(ISNUMBER((V13/P13)*100),(V13/P13)*100,"-")</f>
        <v>5.75365811059547</v>
      </c>
      <c r="X13" s="51"/>
    </row>
    <row r="14" spans="1:24" ht="16.95" customHeight="1">
      <c r="A14" s="7"/>
      <c r="B14" s="7" t="s">
        <v>14</v>
      </c>
      <c r="C14" s="23"/>
      <c r="D14" s="29">
        <v>707274000</v>
      </c>
      <c r="E14" s="29">
        <v>110104250</v>
      </c>
      <c r="F14" s="34"/>
      <c r="G14" s="39">
        <v>110104250</v>
      </c>
      <c r="H14" s="29">
        <v>70798352</v>
      </c>
      <c r="I14" s="34"/>
      <c r="J14" s="39">
        <v>70798352</v>
      </c>
      <c r="K14" s="52">
        <f>IF(ISNUMBER((J14/D14)*100),(J14/D14)*100,"-")</f>
        <v>10.0100317557269</v>
      </c>
      <c r="L14" s="55"/>
      <c r="N14" s="61" t="s">
        <v>68</v>
      </c>
      <c r="O14" s="62"/>
      <c r="P14" s="29">
        <v>0</v>
      </c>
      <c r="Q14" s="29">
        <v>0</v>
      </c>
      <c r="R14" s="69"/>
      <c r="S14" s="67">
        <v>0</v>
      </c>
      <c r="T14" s="29">
        <v>0</v>
      </c>
      <c r="U14" s="69"/>
      <c r="V14" s="39">
        <v>0</v>
      </c>
      <c r="W14" s="76" t="str">
        <f>IF(ISNUMBER((V14/P14)*100),(V14/P14)*100,"-")</f>
        <v>-</v>
      </c>
      <c r="X14" s="80"/>
    </row>
    <row r="15" spans="1:24" ht="16.95" customHeight="1">
      <c r="A15" s="7"/>
      <c r="B15" s="7" t="s">
        <v>15</v>
      </c>
      <c r="C15" s="23"/>
      <c r="D15" s="29">
        <v>13959213000</v>
      </c>
      <c r="E15" s="29">
        <v>4533000</v>
      </c>
      <c r="F15" s="34"/>
      <c r="G15" s="39">
        <v>4533000</v>
      </c>
      <c r="H15" s="29">
        <v>4533000</v>
      </c>
      <c r="I15" s="34"/>
      <c r="J15" s="39">
        <v>4533000</v>
      </c>
      <c r="K15" s="52">
        <f>IF(ISNUMBER((J15/D15)*100),(J15/D15)*100,"-")</f>
        <v>0.0324731773918773</v>
      </c>
      <c r="L15" s="55"/>
      <c r="N15" s="60" t="s">
        <v>69</v>
      </c>
      <c r="P15" s="29">
        <v>499162000</v>
      </c>
      <c r="Q15" s="29">
        <v>0</v>
      </c>
      <c r="R15" s="70"/>
      <c r="S15" s="67">
        <v>0</v>
      </c>
      <c r="T15" s="29">
        <v>0</v>
      </c>
      <c r="U15" s="70"/>
      <c r="V15" s="39">
        <v>0</v>
      </c>
      <c r="W15" s="76">
        <f>IF(ISNUMBER((V15/P15)*100),(V15/P15)*100,"-")</f>
        <v>0</v>
      </c>
      <c r="X15" s="55"/>
    </row>
    <row r="16" spans="1:24" ht="16.95" customHeight="1">
      <c r="A16" s="7"/>
      <c r="B16" s="7" t="s">
        <v>16</v>
      </c>
      <c r="C16" s="23"/>
      <c r="D16" s="29">
        <v>33815847000</v>
      </c>
      <c r="E16" s="29">
        <v>2616173000</v>
      </c>
      <c r="F16" s="34"/>
      <c r="G16" s="39">
        <v>2616173000</v>
      </c>
      <c r="H16" s="29">
        <v>3889428299</v>
      </c>
      <c r="I16" s="34"/>
      <c r="J16" s="39">
        <v>3889428299</v>
      </c>
      <c r="K16" s="52">
        <f>IF(ISNUMBER((J16/D16)*100),(J16/D16)*100,"-")</f>
        <v>11.5017917457457</v>
      </c>
      <c r="L16" s="55"/>
      <c r="M16" s="7" t="s">
        <v>50</v>
      </c>
      <c r="N16" s="7"/>
      <c r="O16" s="23"/>
      <c r="P16" s="64">
        <f>P17-P18+P19</f>
        <v>9886000000</v>
      </c>
      <c r="Q16" s="29">
        <f>Q17-Q18+Q19</f>
        <v>0</v>
      </c>
      <c r="R16" s="67"/>
      <c r="S16" s="39">
        <f>S17-S18+S19</f>
        <v>0</v>
      </c>
      <c r="T16" s="29">
        <f>T17-T18+T19</f>
        <v>0</v>
      </c>
      <c r="U16" s="67"/>
      <c r="V16" s="39">
        <f>V17-V18+V19</f>
        <v>0</v>
      </c>
      <c r="W16" s="77" t="s">
        <v>78</v>
      </c>
      <c r="X16" s="55"/>
    </row>
    <row r="17" spans="1:24" ht="16.95" customHeight="1">
      <c r="A17" s="7"/>
      <c r="B17" s="7" t="s">
        <v>17</v>
      </c>
      <c r="C17" s="23"/>
      <c r="D17" s="29">
        <v>282651000</v>
      </c>
      <c r="E17" s="29">
        <v>6750000</v>
      </c>
      <c r="F17" s="34"/>
      <c r="G17" s="39">
        <v>6750000</v>
      </c>
      <c r="H17" s="29">
        <v>2380000</v>
      </c>
      <c r="I17" s="34"/>
      <c r="J17" s="39">
        <v>2380000</v>
      </c>
      <c r="K17" s="52">
        <f>IF(ISNUMBER((J17/D17)*100),(J17/D17)*100,"-")</f>
        <v>0.842027801069163</v>
      </c>
      <c r="L17" s="55"/>
      <c r="M17" s="59"/>
      <c r="N17" s="7" t="s">
        <v>70</v>
      </c>
      <c r="O17" s="23"/>
      <c r="P17" s="29">
        <v>107886000000</v>
      </c>
      <c r="Q17" s="29">
        <v>0</v>
      </c>
      <c r="R17" s="67"/>
      <c r="S17" s="67">
        <v>0</v>
      </c>
      <c r="T17" s="29">
        <v>43000000000</v>
      </c>
      <c r="U17" s="67"/>
      <c r="V17" s="39">
        <v>43000000000</v>
      </c>
      <c r="W17" s="75">
        <f>IF(ISNUMBER((V17/P17)*100),(V17/P17)*100,"-")</f>
        <v>39.8568859722299</v>
      </c>
      <c r="X17" s="55"/>
    </row>
    <row r="18" spans="1:24" ht="16.95" customHeight="1">
      <c r="A18" s="7"/>
      <c r="B18" s="7" t="s">
        <v>18</v>
      </c>
      <c r="C18" s="23"/>
      <c r="D18" s="29">
        <v>2822390000</v>
      </c>
      <c r="E18" s="29">
        <v>4371000</v>
      </c>
      <c r="F18" s="34"/>
      <c r="G18" s="39">
        <v>4371000</v>
      </c>
      <c r="H18" s="29">
        <v>17763502</v>
      </c>
      <c r="I18" s="34"/>
      <c r="J18" s="39">
        <v>17763502</v>
      </c>
      <c r="K18" s="52">
        <f>IF(ISNUMBER((J18/D18)*100),(J18/D18)*100,"-")</f>
        <v>0.62937800941755</v>
      </c>
      <c r="L18" s="55"/>
      <c r="M18" s="7"/>
      <c r="N18" s="7" t="s">
        <v>71</v>
      </c>
      <c r="O18" s="23"/>
      <c r="P18" s="29">
        <v>98000000000</v>
      </c>
      <c r="Q18" s="29">
        <v>0</v>
      </c>
      <c r="R18" s="67"/>
      <c r="S18" s="67">
        <v>0</v>
      </c>
      <c r="T18" s="29">
        <v>43000000000</v>
      </c>
      <c r="U18" s="67"/>
      <c r="V18" s="39">
        <v>43000000000</v>
      </c>
      <c r="W18" s="75">
        <f>IF(ISNUMBER((V18/P18)*100),(V18/P18)*100,"-")</f>
        <v>43.8775510204082</v>
      </c>
      <c r="X18" s="55"/>
    </row>
    <row r="19" spans="1:24" ht="16.95" customHeight="1">
      <c r="A19" s="7" t="s">
        <v>6</v>
      </c>
      <c r="B19" s="7"/>
      <c r="C19" s="24"/>
      <c r="D19" s="29">
        <f>SUM(D20:D37,P7:P15)</f>
        <v>142203175000</v>
      </c>
      <c r="E19" s="29">
        <f>SUM(E20:E37,Q7:Q15)</f>
        <v>24269702380</v>
      </c>
      <c r="F19" s="34"/>
      <c r="G19" s="39">
        <f>SUM(G20:G37,S7:S15)</f>
        <v>24269702380</v>
      </c>
      <c r="H19" s="29">
        <f>SUM(H20:H37,T7:T15)</f>
        <v>15609183283</v>
      </c>
      <c r="I19" s="34"/>
      <c r="J19" s="39">
        <f>SUM(J20:J37,V7:V15)</f>
        <v>15609183283</v>
      </c>
      <c r="K19" s="52">
        <f>IF(ISNUMBER((J19/D19)*100),(J19/D19)*100,"-")</f>
        <v>10.9766770559096</v>
      </c>
      <c r="L19" s="55"/>
      <c r="M19" s="7"/>
      <c r="N19" s="7" t="s">
        <v>72</v>
      </c>
      <c r="O19" s="23"/>
      <c r="P19" s="29">
        <v>0</v>
      </c>
      <c r="Q19" s="29">
        <v>0</v>
      </c>
      <c r="R19" s="67"/>
      <c r="S19" s="67">
        <v>0</v>
      </c>
      <c r="T19" s="29">
        <v>0</v>
      </c>
      <c r="U19" s="67"/>
      <c r="V19" s="39">
        <v>0</v>
      </c>
      <c r="W19" s="76">
        <v>0</v>
      </c>
      <c r="X19" s="55"/>
    </row>
    <row r="20" spans="1:24" ht="16.95" customHeight="1">
      <c r="A20" s="7"/>
      <c r="B20" s="7" t="s">
        <v>19</v>
      </c>
      <c r="C20" s="23"/>
      <c r="D20" s="29">
        <v>796858000</v>
      </c>
      <c r="E20" s="29">
        <v>140409000</v>
      </c>
      <c r="F20" s="34"/>
      <c r="G20" s="39">
        <v>140409000</v>
      </c>
      <c r="H20" s="29">
        <v>105670890</v>
      </c>
      <c r="I20" s="34"/>
      <c r="J20" s="39">
        <v>105670890</v>
      </c>
      <c r="K20" s="52">
        <f>IF(ISNUMBER((J20/D20)*100),(J20/D20)*100,"-")</f>
        <v>13.2609436060126</v>
      </c>
      <c r="L20" s="55"/>
      <c r="M20" s="7" t="s">
        <v>51</v>
      </c>
      <c r="N20" s="59"/>
      <c r="O20" s="23"/>
      <c r="P20" s="29">
        <f>((D8-D19)-P18)+P17+P19</f>
        <v>0</v>
      </c>
      <c r="Q20" s="64">
        <f>((E8-E19)-Q18)+Q17+Q19</f>
        <v>-17056971130</v>
      </c>
      <c r="R20" s="67"/>
      <c r="S20" s="72">
        <f>((G8-G19)-S18)+S17+S19</f>
        <v>-17056971130</v>
      </c>
      <c r="T20" s="72">
        <f>((H8-H19)-T18)+T17+T19</f>
        <v>-7436393783</v>
      </c>
      <c r="U20" s="67"/>
      <c r="V20" s="72">
        <f>((J8-J19)-V18)+V17+V19</f>
        <v>-7436393783</v>
      </c>
      <c r="W20" s="78" t="s">
        <v>78</v>
      </c>
      <c r="X20" s="81"/>
    </row>
    <row r="21" spans="1:24" ht="16.95" customHeight="1">
      <c r="A21" s="7"/>
      <c r="B21" s="17" t="s">
        <v>20</v>
      </c>
      <c r="C21" s="23"/>
      <c r="D21" s="29">
        <v>7444933000</v>
      </c>
      <c r="E21" s="29">
        <v>1214550000</v>
      </c>
      <c r="F21" s="34"/>
      <c r="G21" s="39">
        <v>1214550000</v>
      </c>
      <c r="H21" s="29">
        <v>687213473</v>
      </c>
      <c r="I21" s="34"/>
      <c r="J21" s="39">
        <v>687213473</v>
      </c>
      <c r="K21" s="52">
        <f>IF(ISNUMBER((J21/D21)*100),(J21/D21)*100,"-")</f>
        <v>9.23061998005892</v>
      </c>
      <c r="L21" s="55"/>
      <c r="M21" s="7" t="s">
        <v>52</v>
      </c>
      <c r="N21" s="7"/>
      <c r="O21" s="24"/>
      <c r="P21" s="65"/>
      <c r="Q21" s="65"/>
      <c r="R21" s="68"/>
      <c r="S21" s="68"/>
      <c r="T21" s="65"/>
      <c r="U21" s="68"/>
      <c r="V21" s="74"/>
      <c r="W21" s="68"/>
      <c r="X21" s="55"/>
    </row>
    <row r="22" spans="1:24" ht="16.95" customHeight="1">
      <c r="A22" s="7"/>
      <c r="B22" s="7" t="s">
        <v>21</v>
      </c>
      <c r="C22" s="23"/>
      <c r="D22" s="29">
        <v>1553654000</v>
      </c>
      <c r="E22" s="29">
        <v>299883000</v>
      </c>
      <c r="F22" s="34"/>
      <c r="G22" s="39">
        <v>299883000</v>
      </c>
      <c r="H22" s="29">
        <v>189068786</v>
      </c>
      <c r="I22" s="34"/>
      <c r="J22" s="39">
        <v>189068786</v>
      </c>
      <c r="K22" s="52">
        <f>IF(ISNUMBER((J22/D22)*100),(J22/D22)*100,"-")</f>
        <v>12.1692980547792</v>
      </c>
      <c r="L22" s="55"/>
      <c r="M22" s="7" t="s">
        <v>53</v>
      </c>
      <c r="N22" s="7"/>
      <c r="O22" s="23"/>
      <c r="P22" s="29">
        <v>0</v>
      </c>
      <c r="Q22" s="29">
        <v>0</v>
      </c>
      <c r="R22" s="67"/>
      <c r="S22" s="67">
        <v>0</v>
      </c>
      <c r="T22" s="29">
        <v>0</v>
      </c>
      <c r="U22" s="67"/>
      <c r="V22" s="39">
        <v>0</v>
      </c>
      <c r="W22" s="76">
        <v>0</v>
      </c>
      <c r="X22" s="55"/>
    </row>
    <row r="23" spans="1:24" ht="16.95" customHeight="1">
      <c r="A23" s="7"/>
      <c r="B23" s="7" t="s">
        <v>22</v>
      </c>
      <c r="C23" s="23"/>
      <c r="D23" s="29">
        <v>987668000</v>
      </c>
      <c r="E23" s="29">
        <v>352259000</v>
      </c>
      <c r="F23" s="34"/>
      <c r="G23" s="39">
        <v>352259000</v>
      </c>
      <c r="H23" s="29">
        <v>27746823</v>
      </c>
      <c r="I23" s="34"/>
      <c r="J23" s="39">
        <v>27746823</v>
      </c>
      <c r="K23" s="52">
        <f>IF(ISNUMBER((J23/D23)*100),(J23/D23)*100,"-")</f>
        <v>2.80932691957216</v>
      </c>
      <c r="L23" s="55"/>
      <c r="M23" s="7" t="s">
        <v>54</v>
      </c>
      <c r="N23" s="7"/>
      <c r="O23" s="23"/>
      <c r="P23" s="29">
        <v>0</v>
      </c>
      <c r="Q23" s="29">
        <v>0</v>
      </c>
      <c r="R23" s="67"/>
      <c r="S23" s="67">
        <v>0</v>
      </c>
      <c r="T23" s="29">
        <v>0</v>
      </c>
      <c r="U23" s="67"/>
      <c r="V23" s="39">
        <v>0</v>
      </c>
      <c r="W23" s="76">
        <v>0</v>
      </c>
      <c r="X23" s="55"/>
    </row>
    <row r="24" spans="1:24" ht="16.95" customHeight="1">
      <c r="A24" s="7"/>
      <c r="B24" s="7" t="s">
        <v>23</v>
      </c>
      <c r="C24" s="23"/>
      <c r="D24" s="29">
        <v>55348604000</v>
      </c>
      <c r="E24" s="29">
        <v>10657810000</v>
      </c>
      <c r="F24" s="34"/>
      <c r="G24" s="39">
        <v>10657810000</v>
      </c>
      <c r="H24" s="29">
        <v>9810669377</v>
      </c>
      <c r="I24" s="34"/>
      <c r="J24" s="39">
        <v>9810669377</v>
      </c>
      <c r="K24" s="52">
        <f>IF(ISNUMBER((J24/D24)*100),(J24/D24)*100,"-")</f>
        <v>17.7252336427491</v>
      </c>
      <c r="L24" s="55"/>
      <c r="M24" s="7" t="s">
        <v>55</v>
      </c>
      <c r="N24" s="7"/>
      <c r="O24" s="23"/>
      <c r="P24" s="29"/>
      <c r="Q24" s="29"/>
      <c r="R24" s="67"/>
      <c r="S24" s="67"/>
      <c r="T24" s="29"/>
      <c r="U24" s="67"/>
      <c r="V24" s="39"/>
      <c r="W24" s="67"/>
      <c r="X24" s="55"/>
    </row>
    <row r="25" spans="1:24" ht="16.95" customHeight="1">
      <c r="A25" s="7"/>
      <c r="B25" s="7" t="s">
        <v>24</v>
      </c>
      <c r="C25" s="24"/>
      <c r="D25" s="29">
        <v>773439000</v>
      </c>
      <c r="E25" s="29">
        <v>115366500</v>
      </c>
      <c r="F25" s="35"/>
      <c r="G25" s="39">
        <v>115366500</v>
      </c>
      <c r="H25" s="29">
        <v>62149994</v>
      </c>
      <c r="I25" s="35"/>
      <c r="J25" s="39">
        <v>62149994</v>
      </c>
      <c r="K25" s="52">
        <f>IF(ISNUMBER((J25/D25)*100),(J25/D25)*100,"-")</f>
        <v>8.03553919572196</v>
      </c>
      <c r="L25" s="55"/>
      <c r="M25" s="7"/>
      <c r="N25" s="7" t="s">
        <v>70</v>
      </c>
      <c r="O25" s="23"/>
      <c r="P25" s="29">
        <v>0</v>
      </c>
      <c r="Q25" s="29">
        <v>0</v>
      </c>
      <c r="R25" s="67"/>
      <c r="S25" s="67">
        <v>0</v>
      </c>
      <c r="T25" s="29">
        <v>0</v>
      </c>
      <c r="U25" s="67"/>
      <c r="V25" s="39">
        <v>0</v>
      </c>
      <c r="W25" s="76">
        <v>0</v>
      </c>
      <c r="X25" s="55"/>
    </row>
    <row r="26" spans="1:24" ht="16.95" customHeight="1">
      <c r="A26" s="7"/>
      <c r="B26" s="7" t="s">
        <v>25</v>
      </c>
      <c r="C26" s="24"/>
      <c r="D26" s="29">
        <v>9291255000</v>
      </c>
      <c r="E26" s="29">
        <v>2067189000</v>
      </c>
      <c r="F26" s="35"/>
      <c r="G26" s="39">
        <v>2067189000</v>
      </c>
      <c r="H26" s="29">
        <v>238280410</v>
      </c>
      <c r="I26" s="35"/>
      <c r="J26" s="39">
        <v>238280410</v>
      </c>
      <c r="K26" s="52">
        <f>IF(ISNUMBER((J26/D26)*100),(J26/D26)*100,"-")</f>
        <v>2.5645664659941</v>
      </c>
      <c r="L26" s="55"/>
      <c r="M26" s="7" t="s">
        <v>51</v>
      </c>
      <c r="N26" s="7"/>
      <c r="O26" s="23"/>
      <c r="P26" s="29">
        <f>P22-P23+P25</f>
        <v>0</v>
      </c>
      <c r="Q26" s="29">
        <f>Q22-Q23+Q25</f>
        <v>0</v>
      </c>
      <c r="R26" s="67"/>
      <c r="S26" s="39">
        <f>S22-S23+S25</f>
        <v>0</v>
      </c>
      <c r="T26" s="29">
        <f>T22-T23+T25</f>
        <v>0</v>
      </c>
      <c r="U26" s="67"/>
      <c r="V26" s="39">
        <f>V22-V23+V25</f>
        <v>0</v>
      </c>
      <c r="W26" s="76">
        <v>0</v>
      </c>
      <c r="X26" s="81"/>
    </row>
    <row r="27" spans="1:24" ht="16.95" customHeight="1">
      <c r="A27" s="7"/>
      <c r="B27" s="7" t="s">
        <v>26</v>
      </c>
      <c r="C27" s="24"/>
      <c r="D27" s="29">
        <v>6179063000</v>
      </c>
      <c r="E27" s="29">
        <v>95792000</v>
      </c>
      <c r="F27" s="35"/>
      <c r="G27" s="39">
        <v>95792000</v>
      </c>
      <c r="H27" s="29">
        <v>54615244</v>
      </c>
      <c r="I27" s="35"/>
      <c r="J27" s="39">
        <v>54615244</v>
      </c>
      <c r="K27" s="52">
        <f>IF(ISNUMBER((J27/D27)*100),(J27/D27)*100,"-")</f>
        <v>0.883875823891098</v>
      </c>
      <c r="L27" s="55"/>
      <c r="M27" s="7" t="s">
        <v>56</v>
      </c>
      <c r="N27" s="7"/>
      <c r="O27" s="24"/>
      <c r="P27" s="29"/>
      <c r="Q27" s="29"/>
      <c r="R27" s="68"/>
      <c r="S27" s="39"/>
      <c r="T27" s="29"/>
      <c r="U27" s="68"/>
      <c r="V27" s="39"/>
      <c r="W27" s="77"/>
      <c r="X27" s="81"/>
    </row>
    <row r="28" spans="1:24" ht="16.95" customHeight="1">
      <c r="A28" s="7"/>
      <c r="B28" s="7" t="s">
        <v>27</v>
      </c>
      <c r="C28" s="23"/>
      <c r="D28" s="29">
        <v>1400397000</v>
      </c>
      <c r="E28" s="29">
        <v>158738000</v>
      </c>
      <c r="F28" s="34"/>
      <c r="G28" s="39">
        <v>158738000</v>
      </c>
      <c r="H28" s="29">
        <v>65414893</v>
      </c>
      <c r="I28" s="34"/>
      <c r="J28" s="39">
        <v>65414893</v>
      </c>
      <c r="K28" s="52">
        <f>IF(ISNUMBER((J28/D28)*100),(J28/D28)*100,"-")</f>
        <v>4.67116774743162</v>
      </c>
      <c r="L28" s="55"/>
      <c r="M28" s="7" t="s">
        <v>53</v>
      </c>
      <c r="N28" s="7"/>
      <c r="O28" s="24"/>
      <c r="P28" s="65">
        <v>13953865283</v>
      </c>
      <c r="Q28" s="65">
        <v>0</v>
      </c>
      <c r="R28" s="68"/>
      <c r="S28" s="68">
        <v>0</v>
      </c>
      <c r="T28" s="65">
        <v>484030043</v>
      </c>
      <c r="U28" s="68"/>
      <c r="V28" s="74">
        <v>484030043</v>
      </c>
      <c r="W28" s="75">
        <f>IF(ISNUMBER((V28/P28)*100),(V28/P28)*100,"-")</f>
        <v>3.46878827610364</v>
      </c>
      <c r="X28" s="81"/>
    </row>
    <row r="29" spans="1:24" ht="16.95" customHeight="1">
      <c r="A29" s="7"/>
      <c r="B29" s="7" t="s">
        <v>28</v>
      </c>
      <c r="C29" s="23"/>
      <c r="D29" s="29">
        <v>2312533000</v>
      </c>
      <c r="E29" s="29">
        <v>82766000</v>
      </c>
      <c r="F29" s="34"/>
      <c r="G29" s="39">
        <v>82766000</v>
      </c>
      <c r="H29" s="29">
        <v>46157061</v>
      </c>
      <c r="I29" s="34"/>
      <c r="J29" s="39">
        <v>46157061</v>
      </c>
      <c r="K29" s="52">
        <f>IF(ISNUMBER((J29/D29)*100),(J29/D29)*100,"-")</f>
        <v>1.99595253343412</v>
      </c>
      <c r="L29" s="55"/>
      <c r="M29" s="7" t="s">
        <v>54</v>
      </c>
      <c r="N29" s="7"/>
      <c r="O29" s="24"/>
      <c r="P29" s="29">
        <v>18165910604</v>
      </c>
      <c r="Q29" s="29">
        <v>0</v>
      </c>
      <c r="R29" s="67"/>
      <c r="S29" s="67">
        <v>0</v>
      </c>
      <c r="T29" s="29">
        <v>516704</v>
      </c>
      <c r="U29" s="67"/>
      <c r="V29" s="39">
        <v>516704</v>
      </c>
      <c r="W29" s="75">
        <f>IF(ISNUMBER((V29/P29)*100),(V29/P29)*100,"-")</f>
        <v>0.00284436057879876</v>
      </c>
      <c r="X29" s="55"/>
    </row>
    <row r="30" spans="1:24" ht="16.95" customHeight="1">
      <c r="A30" s="7"/>
      <c r="B30" s="7" t="s">
        <v>29</v>
      </c>
      <c r="C30" s="23"/>
      <c r="D30" s="29">
        <v>546990000</v>
      </c>
      <c r="E30" s="29">
        <v>34579000</v>
      </c>
      <c r="F30" s="34"/>
      <c r="G30" s="39">
        <v>34579000</v>
      </c>
      <c r="H30" s="29">
        <v>22219686</v>
      </c>
      <c r="I30" s="34"/>
      <c r="J30" s="39">
        <v>22219686</v>
      </c>
      <c r="K30" s="52">
        <f>IF(ISNUMBER((J30/D30)*100),(J30/D30)*100,"-")</f>
        <v>4.0621740799649</v>
      </c>
      <c r="L30" s="55"/>
      <c r="M30" s="7" t="s">
        <v>55</v>
      </c>
      <c r="N30" s="7"/>
      <c r="O30" s="23"/>
      <c r="P30" s="29"/>
      <c r="Q30" s="29"/>
      <c r="R30" s="67"/>
      <c r="S30" s="67"/>
      <c r="T30" s="29">
        <v>0</v>
      </c>
      <c r="U30" s="67"/>
      <c r="V30" s="39">
        <v>0</v>
      </c>
      <c r="W30" s="76"/>
      <c r="X30" s="55"/>
    </row>
    <row r="31" spans="1:24" ht="16.95" customHeight="1">
      <c r="A31" s="7"/>
      <c r="B31" s="7" t="s">
        <v>30</v>
      </c>
      <c r="C31" s="24"/>
      <c r="D31" s="29">
        <v>16219682000</v>
      </c>
      <c r="E31" s="29">
        <v>1943838000</v>
      </c>
      <c r="F31" s="35"/>
      <c r="G31" s="39">
        <v>1943838000</v>
      </c>
      <c r="H31" s="29">
        <v>305977129</v>
      </c>
      <c r="I31" s="35"/>
      <c r="J31" s="39">
        <v>305977129</v>
      </c>
      <c r="K31" s="52">
        <f>IF(ISNUMBER((J31/D31)*100),(J31/D31)*100,"-")</f>
        <v>1.88645578254863</v>
      </c>
      <c r="L31" s="55"/>
      <c r="M31" s="7"/>
      <c r="N31" s="7" t="s">
        <v>70</v>
      </c>
      <c r="O31" s="23"/>
      <c r="P31" s="29">
        <v>15212262113</v>
      </c>
      <c r="Q31" s="29">
        <v>0</v>
      </c>
      <c r="R31" s="67"/>
      <c r="S31" s="67">
        <v>0</v>
      </c>
      <c r="T31" s="29">
        <v>0</v>
      </c>
      <c r="U31" s="67"/>
      <c r="V31" s="39">
        <v>0</v>
      </c>
      <c r="W31" s="76">
        <f>IF(ISNUMBER((V31/P31)*100),(V31/P31)*100,"-")</f>
        <v>0</v>
      </c>
      <c r="X31" s="55"/>
    </row>
    <row r="32" spans="1:24" ht="16.95" customHeight="1">
      <c r="A32" s="7"/>
      <c r="B32" s="7" t="s">
        <v>31</v>
      </c>
      <c r="C32" s="23"/>
      <c r="D32" s="29">
        <v>449189000</v>
      </c>
      <c r="E32" s="29">
        <v>82927000</v>
      </c>
      <c r="F32" s="34"/>
      <c r="G32" s="39">
        <v>82927000</v>
      </c>
      <c r="H32" s="29">
        <v>54639788</v>
      </c>
      <c r="I32" s="34"/>
      <c r="J32" s="39">
        <v>54639788</v>
      </c>
      <c r="K32" s="52">
        <f>IF(ISNUMBER((J32/D32)*100),(J32/D32)*100,"-")</f>
        <v>12.1640975179713</v>
      </c>
      <c r="L32" s="55"/>
      <c r="M32" s="7"/>
      <c r="N32" s="7"/>
      <c r="O32" s="23"/>
      <c r="P32" s="29"/>
      <c r="Q32" s="29"/>
      <c r="R32" s="67"/>
      <c r="S32" s="67"/>
      <c r="T32" s="29"/>
      <c r="U32" s="67"/>
      <c r="V32" s="39"/>
      <c r="W32" s="77"/>
      <c r="X32" s="81"/>
    </row>
    <row r="33" spans="1:24" ht="16.95" customHeight="1">
      <c r="A33" s="7"/>
      <c r="B33" s="7" t="s">
        <v>32</v>
      </c>
      <c r="C33" s="23"/>
      <c r="D33" s="29">
        <v>10481150000</v>
      </c>
      <c r="E33" s="29">
        <v>2716170000</v>
      </c>
      <c r="F33" s="34"/>
      <c r="G33" s="39">
        <v>2716170000</v>
      </c>
      <c r="H33" s="29">
        <v>1700005914</v>
      </c>
      <c r="I33" s="34"/>
      <c r="J33" s="39">
        <v>1700005914</v>
      </c>
      <c r="K33" s="52">
        <f>IF(ISNUMBER((J33/D33)*100),(J33/D33)*100,"-")</f>
        <v>16.2196506490223</v>
      </c>
      <c r="L33" s="55"/>
      <c r="M33" s="7"/>
      <c r="N33" s="7"/>
      <c r="O33" s="24"/>
      <c r="P33" s="29"/>
      <c r="Q33" s="29"/>
      <c r="R33" s="67"/>
      <c r="S33" s="67"/>
      <c r="T33" s="29"/>
      <c r="U33" s="67"/>
      <c r="V33" s="39"/>
      <c r="W33" s="77"/>
      <c r="X33" s="55"/>
    </row>
    <row r="34" spans="1:24" ht="16.95" customHeight="1">
      <c r="A34" s="7"/>
      <c r="B34" s="7" t="s">
        <v>33</v>
      </c>
      <c r="C34" s="23"/>
      <c r="D34" s="29">
        <v>2674901000</v>
      </c>
      <c r="E34" s="29">
        <v>667856000</v>
      </c>
      <c r="F34" s="34"/>
      <c r="G34" s="39">
        <v>667856000</v>
      </c>
      <c r="H34" s="29">
        <v>391080885</v>
      </c>
      <c r="I34" s="34"/>
      <c r="J34" s="39">
        <v>391080885</v>
      </c>
      <c r="K34" s="52">
        <f>IF(ISNUMBER((J34/D34)*100),(J34/D34)*100,"-")</f>
        <v>14.620387259192</v>
      </c>
      <c r="L34" s="55"/>
      <c r="M34" s="7"/>
      <c r="N34" s="7"/>
      <c r="O34" s="23"/>
      <c r="P34" s="29"/>
      <c r="Q34" s="29"/>
      <c r="R34" s="67"/>
      <c r="S34" s="67"/>
      <c r="T34" s="29"/>
      <c r="U34" s="67"/>
      <c r="V34" s="39"/>
      <c r="W34" s="76"/>
      <c r="X34" s="55"/>
    </row>
    <row r="35" spans="1:24" ht="16.95" customHeight="1">
      <c r="A35" s="7"/>
      <c r="B35" s="7" t="s">
        <v>34</v>
      </c>
      <c r="C35" s="23"/>
      <c r="D35" s="29">
        <v>6307034000</v>
      </c>
      <c r="E35" s="29">
        <v>1002690000</v>
      </c>
      <c r="F35" s="34"/>
      <c r="G35" s="39">
        <v>1002690000</v>
      </c>
      <c r="H35" s="29">
        <v>256714360</v>
      </c>
      <c r="I35" s="34"/>
      <c r="J35" s="39">
        <v>256714360</v>
      </c>
      <c r="K35" s="52">
        <f>IF(ISNUMBER((J35/D35)*100),(J35/D35)*100,"-")</f>
        <v>4.07028660381409</v>
      </c>
      <c r="L35" s="55"/>
      <c r="M35" s="7"/>
      <c r="N35" s="7"/>
      <c r="O35" s="23"/>
      <c r="P35" s="29"/>
      <c r="Q35" s="29"/>
      <c r="R35" s="67"/>
      <c r="S35" s="67"/>
      <c r="T35" s="29"/>
      <c r="U35" s="67"/>
      <c r="V35" s="39"/>
      <c r="W35" s="76"/>
      <c r="X35" s="55"/>
    </row>
    <row r="36" spans="1:24" ht="16.95" customHeight="1">
      <c r="A36" s="7"/>
      <c r="B36" s="7" t="s">
        <v>35</v>
      </c>
      <c r="C36" s="23"/>
      <c r="D36" s="29">
        <v>5690888000</v>
      </c>
      <c r="E36" s="29">
        <v>895430000</v>
      </c>
      <c r="F36" s="34"/>
      <c r="G36" s="39">
        <v>895430000</v>
      </c>
      <c r="H36" s="29">
        <v>724898733</v>
      </c>
      <c r="I36" s="34"/>
      <c r="J36" s="39">
        <v>724898733</v>
      </c>
      <c r="K36" s="52">
        <f>IF(ISNUMBER((J36/D36)*100),(J36/D36)*100,"-")</f>
        <v>12.7378843688366</v>
      </c>
      <c r="L36" s="55"/>
      <c r="M36" s="7"/>
      <c r="N36" s="7"/>
      <c r="O36" s="23"/>
      <c r="P36" s="29"/>
      <c r="Q36" s="29"/>
      <c r="R36" s="67"/>
      <c r="S36" s="67"/>
      <c r="T36" s="29"/>
      <c r="U36" s="67"/>
      <c r="V36" s="39"/>
      <c r="W36" s="76"/>
      <c r="X36" s="55"/>
    </row>
    <row r="37" spans="1:24" ht="16.95" customHeight="1">
      <c r="A37" s="8"/>
      <c r="B37" s="8" t="s">
        <v>36</v>
      </c>
      <c r="C37" s="25"/>
      <c r="D37" s="30">
        <v>1285925000</v>
      </c>
      <c r="E37" s="30">
        <v>176868000</v>
      </c>
      <c r="F37" s="36"/>
      <c r="G37" s="40">
        <v>176868000</v>
      </c>
      <c r="H37" s="30">
        <v>85249532</v>
      </c>
      <c r="I37" s="36"/>
      <c r="J37" s="40">
        <v>85249532</v>
      </c>
      <c r="K37" s="53">
        <f>IF(ISNUMBER((J37/D37)*100),(J37/D37)*100,"-")</f>
        <v>6.62943266520209</v>
      </c>
      <c r="L37" s="56"/>
      <c r="M37" s="8"/>
      <c r="N37" s="8"/>
      <c r="O37" s="25"/>
      <c r="P37" s="30"/>
      <c r="Q37" s="30"/>
      <c r="R37" s="71"/>
      <c r="S37" s="71"/>
      <c r="T37" s="30"/>
      <c r="U37" s="71"/>
      <c r="V37" s="40"/>
      <c r="W37" s="79"/>
      <c r="X37" s="56"/>
    </row>
    <row r="38" spans="1:24" ht="15" customHeight="1">
      <c r="A38" s="7"/>
      <c r="B38" s="18" t="s">
        <v>37</v>
      </c>
      <c r="C38" s="26"/>
      <c r="D38" s="26"/>
      <c r="E38" s="26"/>
      <c r="F38" s="26"/>
      <c r="G38" s="26"/>
      <c r="H38" s="26"/>
      <c r="I38" s="45"/>
      <c r="J38" s="26"/>
      <c r="K38" s="26"/>
      <c r="L38" s="57"/>
      <c r="M38" s="7"/>
      <c r="N38" s="19"/>
      <c r="O38" s="26"/>
      <c r="P38" s="26"/>
      <c r="Q38" s="26"/>
      <c r="R38" s="26"/>
      <c r="S38" s="26"/>
      <c r="T38" s="26"/>
      <c r="U38" s="45"/>
      <c r="V38" s="26" t="s">
        <v>76</v>
      </c>
      <c r="W38" s="26"/>
      <c r="X38" s="26"/>
    </row>
    <row r="39" spans="1:23" ht="15" customHeight="1">
      <c r="A39" s="5"/>
      <c r="B39" s="18"/>
      <c r="C39" s="19"/>
      <c r="D39" s="5"/>
      <c r="E39" s="5"/>
      <c r="F39" s="5"/>
      <c r="G39" s="41"/>
      <c r="H39" s="43"/>
      <c r="I39" s="45"/>
      <c r="J39" s="5"/>
      <c r="K39" s="5"/>
      <c r="L39" s="19"/>
      <c r="M39" s="5" t="s">
        <v>57</v>
      </c>
      <c r="N39" s="19"/>
      <c r="O39" s="19"/>
      <c r="P39" s="5" t="s">
        <v>73</v>
      </c>
      <c r="Q39" s="5"/>
      <c r="R39" s="5"/>
      <c r="S39" s="41" t="s">
        <v>74</v>
      </c>
      <c r="T39" s="43"/>
      <c r="U39" s="45"/>
      <c r="V39" s="5" t="s">
        <v>77</v>
      </c>
      <c r="W39" s="5"/>
    </row>
    <row r="40" spans="1:24" ht="15" customHeight="1">
      <c r="A40" s="5"/>
      <c r="B40" s="18"/>
      <c r="C40" s="19"/>
      <c r="D40" s="5"/>
      <c r="E40" s="5"/>
      <c r="F40" s="5"/>
      <c r="G40" s="41"/>
      <c r="H40" s="44"/>
      <c r="I40" s="45"/>
      <c r="J40" s="5"/>
      <c r="K40" s="5"/>
      <c r="L40" s="58"/>
      <c r="M40" s="5"/>
      <c r="N40" s="19"/>
      <c r="O40" s="19"/>
      <c r="P40" s="5"/>
      <c r="Q40" s="5"/>
      <c r="R40" s="5"/>
      <c r="S40" s="41" t="s">
        <v>75</v>
      </c>
      <c r="T40" s="44"/>
      <c r="U40" s="45"/>
      <c r="V40" s="5"/>
      <c r="W40" s="5"/>
      <c r="X40" s="58"/>
    </row>
    <row r="41" spans="1:24" ht="15" customHeight="1">
      <c r="A41" s="9"/>
      <c r="B41" s="18"/>
      <c r="C41" s="19"/>
      <c r="D41" s="19"/>
      <c r="E41" s="19"/>
      <c r="F41" s="19"/>
      <c r="G41" s="19"/>
      <c r="H41" s="19"/>
      <c r="I41" s="46"/>
      <c r="J41" s="7"/>
      <c r="K41" s="7"/>
      <c r="L41" s="7"/>
      <c r="M41" s="9" t="s">
        <v>58</v>
      </c>
      <c r="N41" s="19"/>
      <c r="O41" s="19"/>
      <c r="P41" s="19"/>
      <c r="Q41" s="19"/>
      <c r="R41" s="19"/>
      <c r="S41" s="19"/>
      <c r="T41" s="19"/>
      <c r="U41" s="46"/>
      <c r="V41" s="7"/>
      <c r="W41" s="7"/>
      <c r="X41" s="7"/>
    </row>
    <row r="42" spans="1:24" ht="15" customHeight="1">
      <c r="A42" s="10"/>
      <c r="B42" s="18"/>
      <c r="C42" s="19"/>
      <c r="D42" s="19"/>
      <c r="E42" s="19"/>
      <c r="F42" s="19"/>
      <c r="G42" s="19"/>
      <c r="H42" s="19"/>
      <c r="I42" s="45"/>
      <c r="J42" s="45"/>
      <c r="K42" s="45"/>
      <c r="L42" s="45"/>
      <c r="M42" s="10" t="s">
        <v>59</v>
      </c>
      <c r="N42" s="19"/>
      <c r="O42" s="19"/>
      <c r="P42" s="19"/>
      <c r="Q42" s="19"/>
      <c r="R42" s="19"/>
      <c r="S42" s="19"/>
      <c r="T42" s="19"/>
      <c r="U42" s="45"/>
      <c r="V42" s="45"/>
      <c r="W42" s="45"/>
      <c r="X42" s="45"/>
    </row>
    <row r="43" spans="1:24" ht="15">
      <c r="A43" s="10"/>
      <c r="B43" s="18"/>
      <c r="C43" s="19"/>
      <c r="D43" s="19"/>
      <c r="E43" s="19"/>
      <c r="F43" s="19"/>
      <c r="G43" s="19"/>
      <c r="H43" s="19"/>
      <c r="I43" s="45"/>
      <c r="J43" s="45"/>
      <c r="K43" s="45"/>
      <c r="L43" s="45"/>
      <c r="M43" s="10" t="s">
        <v>60</v>
      </c>
      <c r="N43" s="10"/>
      <c r="O43" s="19"/>
      <c r="P43" s="19"/>
      <c r="Q43" s="19"/>
      <c r="R43" s="19"/>
      <c r="S43" s="19"/>
      <c r="T43" s="19"/>
      <c r="U43" s="45"/>
      <c r="V43" s="45"/>
      <c r="W43" s="45"/>
      <c r="X43" s="45"/>
    </row>
    <row r="44" spans="1:24" ht="15">
      <c r="A44" s="10"/>
      <c r="B44" s="18"/>
      <c r="C44" s="19"/>
      <c r="D44" s="19"/>
      <c r="E44" s="19"/>
      <c r="F44" s="19"/>
      <c r="G44" s="19"/>
      <c r="H44" s="19"/>
      <c r="I44" s="45"/>
      <c r="J44" s="45"/>
      <c r="K44" s="45"/>
      <c r="L44" s="45"/>
      <c r="M44" s="10"/>
      <c r="N44" s="19"/>
      <c r="O44" s="19"/>
      <c r="P44" s="19"/>
      <c r="Q44" s="19"/>
      <c r="R44" s="19"/>
      <c r="S44" s="19"/>
      <c r="T44" s="19"/>
      <c r="U44" s="45"/>
      <c r="V44" s="45"/>
      <c r="W44" s="45"/>
      <c r="X44" s="45"/>
    </row>
    <row r="45" spans="2:21" ht="20.1" customHeight="1">
      <c r="B45" s="18"/>
      <c r="I45" s="4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7"/>
    </row>
    <row r="46" spans="1:13" ht="15">
      <c r="A46" s="1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1"/>
    </row>
    <row r="47" spans="1:13" ht="15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1"/>
    </row>
    <row r="48" spans="1:13" ht="15">
      <c r="A48" s="1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1"/>
    </row>
    <row r="49" spans="1:13" ht="15">
      <c r="A49" s="1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"/>
    </row>
    <row r="50" spans="1:13" ht="15">
      <c r="A50" s="1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1"/>
    </row>
    <row r="51" spans="1:13" ht="15">
      <c r="A51" s="1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1"/>
    </row>
    <row r="52" spans="1:13" ht="15">
      <c r="A52" s="1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1"/>
    </row>
    <row r="53" spans="1:13" ht="15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1"/>
    </row>
    <row r="54" spans="1:13" ht="15">
      <c r="A54" s="1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1"/>
    </row>
    <row r="55" spans="1:13" ht="15">
      <c r="A55" s="1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1"/>
    </row>
    <row r="56" spans="1:13" ht="15">
      <c r="A56" s="1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1"/>
    </row>
    <row r="57" spans="1:13" ht="15">
      <c r="A57" s="1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1"/>
    </row>
    <row r="58" spans="1:13" ht="15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1"/>
    </row>
    <row r="59" spans="1:13" ht="15">
      <c r="A59" s="1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1"/>
    </row>
    <row r="60" spans="1:13" ht="15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1"/>
    </row>
    <row r="61" spans="1:13" ht="15">
      <c r="A61" s="1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1"/>
    </row>
    <row r="62" spans="1:13" ht="15">
      <c r="A62" s="1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1"/>
    </row>
    <row r="63" spans="1:13" ht="15">
      <c r="A63" s="1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1"/>
    </row>
    <row r="64" spans="1:13" ht="15">
      <c r="A64" s="1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1"/>
    </row>
    <row r="65" spans="1:13" ht="15">
      <c r="A65" s="1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1"/>
    </row>
    <row r="66" spans="1:13" ht="15">
      <c r="A66" s="1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1"/>
    </row>
    <row r="67" spans="1:13" ht="15">
      <c r="A67" s="1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1"/>
    </row>
    <row r="68" spans="1:13" ht="15">
      <c r="A68" s="1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1"/>
    </row>
    <row r="69" spans="1:13" ht="15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1"/>
    </row>
    <row r="70" spans="1:13" ht="15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1"/>
    </row>
    <row r="71" spans="1:13" ht="15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"/>
    </row>
    <row r="72" spans="1:13" ht="15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"/>
    </row>
    <row r="73" spans="1:13" ht="15">
      <c r="A73" s="1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1"/>
    </row>
    <row r="74" spans="1:13" ht="15">
      <c r="A74" s="1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1"/>
    </row>
    <row r="75" spans="1:13" ht="15">
      <c r="A75" s="1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1"/>
    </row>
    <row r="76" spans="1:13" ht="15">
      <c r="A76" s="1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1"/>
    </row>
    <row r="77" spans="1:13" ht="15">
      <c r="A77" s="1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1"/>
    </row>
    <row r="78" spans="1:13" ht="15">
      <c r="A78" s="1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1"/>
    </row>
    <row r="79" spans="1:13" ht="15">
      <c r="A79" s="1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1"/>
    </row>
    <row r="80" spans="1:13" ht="15">
      <c r="A80" s="1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1"/>
    </row>
    <row r="81" spans="1:13" ht="15">
      <c r="A81" s="1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1"/>
    </row>
    <row r="82" spans="1:13" ht="15">
      <c r="A82" s="1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1"/>
    </row>
    <row r="83" spans="1:13" ht="15">
      <c r="A83" s="1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1"/>
    </row>
    <row r="84" spans="1:13" ht="15">
      <c r="A84" s="1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1"/>
    </row>
    <row r="85" spans="1:13" ht="15">
      <c r="A85" s="1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1"/>
    </row>
    <row r="86" spans="1:13" ht="15">
      <c r="A86" s="11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1"/>
    </row>
    <row r="87" spans="1:13" ht="15">
      <c r="A87" s="11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1"/>
    </row>
    <row r="88" spans="1:13" ht="15">
      <c r="A88" s="11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1"/>
    </row>
    <row r="89" spans="1:13" ht="15">
      <c r="A89" s="1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1"/>
    </row>
    <row r="90" spans="1:13" ht="15">
      <c r="A90" s="1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1"/>
    </row>
    <row r="91" spans="1:13" ht="15">
      <c r="A91" s="11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1"/>
    </row>
    <row r="92" spans="1:13" ht="15">
      <c r="A92" s="1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1"/>
    </row>
    <row r="93" spans="1:13" ht="15">
      <c r="A93" s="1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1"/>
    </row>
    <row r="94" spans="1:13" ht="15">
      <c r="A94" s="1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1"/>
    </row>
    <row r="95" spans="1:13" ht="15">
      <c r="A95" s="1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1"/>
    </row>
    <row r="96" spans="1:13" ht="15">
      <c r="A96" s="1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1"/>
    </row>
    <row r="97" spans="1:13" ht="15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1"/>
    </row>
    <row r="98" spans="1:13" ht="15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1"/>
    </row>
    <row r="99" spans="1:13" ht="15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1"/>
    </row>
  </sheetData>
  <mergeCells count="34"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  <mergeCell ref="A5:C6"/>
    <mergeCell ref="K5:L6"/>
    <mergeCell ref="I6:J6"/>
    <mergeCell ref="F6:G6"/>
    <mergeCell ref="H5:J5"/>
    <mergeCell ref="E5:G5"/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</mergeCells>
  <printOptions/>
  <pageMargins left="0.31496062992126" right="0.31496062992126" top="0.354330708661417" bottom="0" header="0.31496062992126" footer="0.118110236220472"/>
  <pageSetup fitToHeight="0" fitToWidth="0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