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005" r:id="rId4"/>
  </sheets>
</workbook>
</file>

<file path=xl/sharedStrings.xml><?xml version="1.0" encoding="utf-8"?>
<sst xmlns="http://schemas.openxmlformats.org/spreadsheetml/2006/main" count="35">
  <si>
    <t>公開類</t>
  </si>
  <si>
    <t>月報</t>
  </si>
  <si>
    <t>臺中市天然氣供氣戶數及供氣量</t>
  </si>
  <si>
    <t>中華民國110年5月</t>
  </si>
  <si>
    <t>公司別</t>
  </si>
  <si>
    <t>總計</t>
  </si>
  <si>
    <t>欣中天然氣股份有限公司</t>
  </si>
  <si>
    <t>欣林天然氣股份有限公司</t>
  </si>
  <si>
    <t>欣彰天然氣股份有限公司</t>
  </si>
  <si>
    <t>填表</t>
  </si>
  <si>
    <t>資料來源：本局公用事業科依本市各天然氣事業公司填報之天然氣供氣戶數及供氣量資料彙編。</t>
  </si>
  <si>
    <t>填表說明：本表編製1份，並依統計法規定永久保存，資料透過網際網路上傳至「臺中市公務統計行政管理系統」。</t>
  </si>
  <si>
    <t>次月20日前填報</t>
  </si>
  <si>
    <t>合計</t>
  </si>
  <si>
    <t>家庭用戶</t>
  </si>
  <si>
    <t>商業/服務業用戶</t>
  </si>
  <si>
    <t>工業用戶</t>
  </si>
  <si>
    <t>審核</t>
  </si>
  <si>
    <t>供      氣      戶      數      （戶）</t>
  </si>
  <si>
    <t>上月底戶數</t>
  </si>
  <si>
    <t>本月增減戶數</t>
  </si>
  <si>
    <t>業務主管人員</t>
  </si>
  <si>
    <t>主辦統計人員</t>
  </si>
  <si>
    <t>本月底戶數</t>
  </si>
  <si>
    <t>本月供氣量(M3)</t>
  </si>
  <si>
    <t>天然瓦斯</t>
  </si>
  <si>
    <t>機關首長</t>
  </si>
  <si>
    <t>編製機關</t>
  </si>
  <si>
    <t>表號</t>
  </si>
  <si>
    <t>本年截至上月
累計供氣量(M3)</t>
  </si>
  <si>
    <t xml:space="preserve">編製日期:中華民國110年6月9日　　　　　　</t>
  </si>
  <si>
    <t>臺中市政府經濟發展局</t>
  </si>
  <si>
    <t>20430-05-01-2</t>
  </si>
  <si>
    <t>年累計供氣量（M3）</t>
  </si>
  <si>
    <t>天　　然　　瓦　　斯</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</si>
</sst>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Courier"/>
    </font>
    <font>
      <b val="false"/>
      <i val="false"/>
      <u val="none"/>
      <sz val="12"/>
      <color theme="1"/>
      <name val="標楷體"/>
    </font>
    <font>
      <b val="true"/>
      <i val="false"/>
      <u val="none"/>
      <sz val="20"/>
      <color theme="1"/>
      <name val="標楷體"/>
    </font>
    <font>
      <b val="false"/>
      <i val="false"/>
      <u val="none"/>
      <sz val="12"/>
      <color rgb="FF0070C0"/>
      <name val="標楷體"/>
    </font>
    <font>
      <b val="false"/>
      <i val="false"/>
      <u val="none"/>
      <sz val="11"/>
      <color theme="1"/>
      <name val="標楷體"/>
    </font>
    <font>
      <b val="false"/>
      <i val="false"/>
      <u val="none"/>
      <sz val="11"/>
      <color theme="1"/>
      <name val="Courier"/>
    </font>
  </fonts>
  <fills count="3">
    <fill>
      <patternFill patternType="none"/>
    </fill>
    <fill>
      <patternFill patternType="gray125"/>
    </fill>
    <fill>
      <patternFill patternType="solid">
        <fgColor theme="0"/>
        <bgColor rgb="FF000000"/>
      </patternFill>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none"/>
      <bottom style="thin">
        <color rgb="FF000000"/>
      </bottom>
    </border>
    <border>
      <left style="none"/>
      <right style="none"/>
      <top style="thin">
        <color rgb="FF000000"/>
      </top>
      <bottom style="none"/>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s>
  <cellStyleXfs count="3">
    <xf numFmtId="0" fontId="0" borderId="0" xfId="0" applyNumberFormat="true" applyFont="true" applyFill="true" applyBorder="true" applyAlignment="true" applyProtection="true"/>
    <xf numFmtId="0" fontId="0" borderId="0" xfId="0" applyNumberFormat="true" applyFont="true" applyFill="false" applyBorder="false" applyAlignment="false" applyProtection="false"/>
    <xf numFmtId="0" fontId="1" borderId="0" xfId="0" applyNumberFormat="true" applyFont="true" applyFill="false" applyBorder="false" applyAlignment="false" applyProtection="false"/>
  </cellStyleXfs>
  <cellXfs count="52">
    <xf numFmtId="0" fontId="0" borderId="0" xfId="0" applyNumberFormat="true" applyFont="true" applyFill="true" applyBorder="true" applyAlignment="true" applyProtection="true"/>
    <xf numFmtId="0" fontId="0" borderId="0" xfId="1" applyNumberFormat="true" applyFont="true" applyFill="false" applyBorder="false" applyAlignment="false" applyProtection="false"/>
    <xf numFmtId="0" fontId="1" borderId="0" xfId="2" applyNumberFormat="true" applyFont="true" applyFill="false" applyBorder="false" applyAlignment="false" applyProtection="false"/>
    <xf numFmtId="0" fontId="2" borderId="1" xfId="1" applyFont="true" applyBorder="true">
      <alignment horizontal="distributed" vertical="center"/>
    </xf>
    <xf numFmtId="188" fontId="3" xfId="2" applyNumberFormat="true" applyFont="true">
      <alignment horizontal="center" vertical="center"/>
    </xf>
    <xf numFmtId="49" fontId="2" borderId="2" xfId="2" applyNumberFormat="true" applyFont="true" applyBorder="true">
      <alignment horizontal="center" vertical="center"/>
    </xf>
    <xf numFmtId="188" fontId="2" borderId="3" xfId="2" applyNumberFormat="true" applyFont="true" applyBorder="true">
      <alignment horizontal="distributed" vertical="center"/>
    </xf>
    <xf numFmtId="188" fontId="2" borderId="2" xfId="2" applyNumberFormat="true" applyFont="true" applyBorder="true">
      <alignment horizontal="distributed" vertical="center"/>
    </xf>
    <xf numFmtId="188" fontId="2" borderId="4" xfId="2" applyNumberFormat="true" applyFont="true" applyBorder="true">
      <alignment horizontal="distributed" vertical="center"/>
    </xf>
    <xf numFmtId="188" fontId="1" borderId="5" xfId="2" applyNumberFormat="true" applyFont="true" applyBorder="true">
      <alignment horizontal="distributed" vertical="center"/>
    </xf>
    <xf numFmtId="188" fontId="1" borderId="6" xfId="2" applyNumberFormat="true" applyFont="true" applyBorder="true">
      <alignment horizontal="distributed" vertical="center"/>
    </xf>
    <xf numFmtId="188" fontId="2" borderId="4" xfId="2" applyNumberFormat="true" applyFont="true" applyBorder="true">
      <alignment horizontal="distributed" vertical="center" wrapText="true"/>
    </xf>
    <xf numFmtId="188" fontId="2" borderId="5" xfId="2" applyNumberFormat="true" applyFont="true" applyBorder="true">
      <alignment horizontal="distributed" vertical="center"/>
    </xf>
    <xf numFmtId="0" fontId="2" xfId="1" applyFont="true">
      <alignment vertical="center"/>
    </xf>
    <xf numFmtId="0" fontId="2" xfId="1" applyFont="true">
      <alignment horizontal="left" vertical="center"/>
    </xf>
    <xf numFmtId="0" fontId="2" xfId="2" applyFont="true">
      <alignment horizontal="left"/>
    </xf>
    <xf numFmtId="0" fontId="2" borderId="2" xfId="1" applyFont="true" applyBorder="true">
      <alignment horizontal="left" vertical="center"/>
    </xf>
    <xf numFmtId="188" fontId="2" borderId="2" xfId="2" applyNumberFormat="true" applyFont="true" applyBorder="true">
      <alignment horizontal="center" vertical="center"/>
    </xf>
    <xf numFmtId="188" fontId="2" borderId="6" xfId="2" applyNumberFormat="true" applyFont="true" applyBorder="true">
      <alignment horizontal="distributed" vertical="center"/>
    </xf>
    <xf numFmtId="0" fontId="2" borderId="7" xfId="1" applyFont="true" applyBorder="true">
      <alignment horizontal="distributed" vertical="center"/>
    </xf>
    <xf numFmtId="0" fontId="2" borderId="7" xfId="1" applyFont="true" applyBorder="true">
      <alignment horizontal="left" vertical="center"/>
    </xf>
    <xf numFmtId="0" fontId="2" xfId="1" applyFont="true">
      <alignment horizontal="center" vertical="center"/>
    </xf>
    <xf numFmtId="0" fontId="2" borderId="2" xfId="1" applyFont="true" applyBorder="true">
      <alignment vertical="center"/>
    </xf>
    <xf numFmtId="0" fontId="2" borderId="8" xfId="1" applyFont="true" applyBorder="true">
      <alignment horizontal="center" vertical="center"/>
    </xf>
    <xf numFmtId="0" fontId="2" borderId="9" xfId="1" applyFont="true" applyBorder="true">
      <alignment horizontal="distributed" vertical="center"/>
    </xf>
    <xf numFmtId="188" fontId="2" fillId="2" borderId="9" xfId="2" applyNumberFormat="true" applyFont="true" applyFill="true" applyBorder="true">
      <alignment horizontal="center" vertical="center"/>
    </xf>
    <xf numFmtId="188" fontId="4" fillId="2" borderId="9" xfId="2" applyNumberFormat="true" applyFont="true" applyFill="true" applyBorder="true">
      <alignment horizontal="center" vertical="center"/>
    </xf>
    <xf numFmtId="188" fontId="2" borderId="8" xfId="2" applyNumberFormat="true" applyFont="true" applyBorder="true">
      <alignment horizontal="center" vertical="center"/>
    </xf>
    <xf numFmtId="188" fontId="4" borderId="9" xfId="2" applyNumberFormat="true" applyFont="true" applyBorder="true">
      <alignment horizontal="center" vertical="center"/>
    </xf>
    <xf numFmtId="0" fontId="2" borderId="10" xfId="1" applyFont="true" applyBorder="true">
      <alignment horizontal="center" vertical="center"/>
    </xf>
    <xf numFmtId="0" fontId="2" xfId="1" applyFont="true">
      <alignment horizontal="right" vertical="center"/>
    </xf>
    <xf numFmtId="0" fontId="5" xfId="1" applyFont="true">
      <alignment horizontal="right" wrapText="true"/>
    </xf>
    <xf numFmtId="0" fontId="6" borderId="2" xfId="1" applyFont="true" applyBorder="true">
      <alignment horizontal="right" wrapText="true"/>
    </xf>
    <xf numFmtId="0" fontId="2" borderId="11" xfId="1" applyFont="true" applyBorder="true">
      <alignment horizontal="center" vertical="center"/>
    </xf>
    <xf numFmtId="188" fontId="2" borderId="9" xfId="2" applyNumberFormat="true" applyFont="true" applyBorder="true">
      <alignment horizontal="center" vertical="center"/>
    </xf>
    <xf numFmtId="0" fontId="6" borderId="5" xfId="1" applyFont="true" applyBorder="true">
      <alignment horizontal="right" wrapText="true"/>
    </xf>
    <xf numFmtId="0" fontId="6" borderId="6" xfId="1" applyFont="true" applyBorder="true">
      <alignment horizontal="right" wrapText="true"/>
    </xf>
    <xf numFmtId="0" fontId="0" xfId="1" applyFont="true"/>
    <xf numFmtId="49" fontId="2" borderId="12" xfId="1" applyNumberFormat="true" applyFont="true" applyBorder="true">
      <alignment horizontal="distributed" vertical="center" wrapText="true"/>
    </xf>
    <xf numFmtId="0" fontId="2" borderId="3" xfId="1" applyFont="true" applyBorder="true">
      <alignment vertical="center"/>
    </xf>
    <xf numFmtId="0" fontId="2" borderId="8" xfId="1" applyFont="true" applyBorder="true">
      <alignment horizontal="distributed" vertical="center"/>
    </xf>
    <xf numFmtId="49" fontId="2" borderId="8" xfId="1" applyNumberFormat="true" applyFont="true" applyBorder="true">
      <alignment horizontal="centerContinuous" vertical="center"/>
    </xf>
    <xf numFmtId="0" fontId="2" borderId="9" xfId="1" applyFont="true" applyBorder="true">
      <alignment horizontal="left" vertical="center"/>
    </xf>
    <xf numFmtId="0" fontId="2" borderId="11" xfId="1" applyFont="true" applyBorder="true">
      <alignment vertical="center"/>
    </xf>
    <xf numFmtId="0" fontId="2" borderId="11" xfId="1" applyFont="true" applyBorder="true">
      <alignment horizontal="distributed" vertical="center"/>
    </xf>
    <xf numFmtId="0" fontId="2" borderId="10" xfId="1" applyFont="true" applyBorder="true">
      <alignment horizontal="centerContinuous" vertical="center"/>
    </xf>
    <xf numFmtId="0" fontId="2" borderId="2" xfId="1" applyFont="true" applyBorder="true">
      <alignment horizontal="centerContinuous" vertical="center"/>
    </xf>
    <xf numFmtId="188" fontId="2" fillId="2" borderId="10" xfId="2" applyNumberFormat="true" applyFont="true" applyFill="true" applyBorder="true">
      <alignment horizontal="center" vertical="center"/>
    </xf>
    <xf numFmtId="188" fontId="2" fillId="2" borderId="2" xfId="2" applyNumberFormat="true" applyFont="true" applyFill="true" applyBorder="true">
      <alignment vertical="center"/>
    </xf>
    <xf numFmtId="188" fontId="2" fillId="2" borderId="10" xfId="2" applyNumberFormat="true" applyFont="true" applyFill="true" applyBorder="true">
      <alignment vertical="center"/>
    </xf>
    <xf numFmtId="0" fontId="5" xfId="1" applyFont="true">
      <alignment horizontal="center"/>
    </xf>
    <xf numFmtId="0" fontId="5" xfId="1" applyFont="true"/>
  </cellXfs>
  <cellStyles count="3">
    <cellStyle name="Normal" xfId="0" builtinId="0"/>
    <cellStyle name="一般" xfId="1"/>
    <cellStyle name="一般 2"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I31"/>
  <sheetViews>
    <sheetView zoomScale="115" topLeftCell="A1" workbookViewId="0" showGridLines="1" showRowColHeaders="1">
      <selection activeCell="H8" sqref="H8:H8"/>
    </sheetView>
  </sheetViews>
  <sheetFormatPr customHeight="false" defaultColWidth="16.7109375" defaultRowHeight="15.75"/>
  <cols>
    <col min="1" max="1" bestFit="false" customWidth="true" style="37" width="15.8515625" hidden="false" outlineLevel="0"/>
    <col min="2" max="2" bestFit="false" customWidth="true" style="37" width="21.57421875" hidden="false" outlineLevel="0"/>
    <col min="3" max="3" bestFit="false" customWidth="true" style="37" width="17.00390625" hidden="false" outlineLevel="0"/>
    <col min="4" max="4" bestFit="false" customWidth="true" style="50" width="16.00390625" hidden="false" outlineLevel="0"/>
    <col min="5" max="5" bestFit="false" customWidth="true" style="37" width="14.28125" hidden="false" outlineLevel="0"/>
    <col min="6" max="6" bestFit="false" customWidth="true" style="37" width="19.00390625" hidden="false" outlineLevel="0"/>
    <col min="7" max="7" bestFit="false" customWidth="true" style="51" width="17.7109375" hidden="false" outlineLevel="0"/>
    <col min="8" max="8" bestFit="false" customWidth="true" style="37" width="17.00390625" hidden="false" outlineLevel="0"/>
    <col min="9" max="9" bestFit="false" customWidth="true" style="37" width="13.140625" hidden="false" outlineLevel="0"/>
    <col min="10" max="16384" bestFit="false" style="37" width="9.28125" hidden="false" outlineLevel="0"/>
  </cols>
  <sheetData>
    <row r="1">
      <c r="A1" s="3" t="s">
        <v>0</v>
      </c>
      <c r="B1" s="13"/>
      <c r="C1" s="13"/>
      <c r="D1" s="13"/>
      <c r="E1" s="31"/>
      <c r="F1" s="35"/>
      <c r="G1" s="3" t="s">
        <v>27</v>
      </c>
      <c r="H1" s="23" t="s">
        <v>31</v>
      </c>
      <c r="I1" s="43"/>
    </row>
    <row r="2">
      <c r="A2" s="3" t="s">
        <v>1</v>
      </c>
      <c r="B2" s="16" t="s">
        <v>12</v>
      </c>
      <c r="C2" s="22"/>
      <c r="D2" s="22"/>
      <c r="E2" s="32"/>
      <c r="F2" s="36"/>
      <c r="G2" s="3" t="s">
        <v>28</v>
      </c>
      <c r="H2" s="40" t="s">
        <v>32</v>
      </c>
      <c r="I2" s="44"/>
    </row>
    <row r="4">
      <c r="A4" s="4" t="s">
        <v>2</v>
      </c>
      <c r="B4" s="4"/>
      <c r="C4" s="4"/>
      <c r="D4" s="4"/>
      <c r="E4" s="4"/>
      <c r="F4" s="4"/>
      <c r="G4" s="4"/>
      <c r="H4" s="4"/>
      <c r="I4" s="4"/>
    </row>
    <row r="6">
      <c r="A6" s="5" t="s">
        <v>3</v>
      </c>
      <c r="B6" s="17"/>
      <c r="C6" s="17"/>
      <c r="D6" s="17"/>
      <c r="E6" s="17"/>
      <c r="F6" s="17"/>
      <c r="G6" s="17"/>
      <c r="H6" s="17"/>
      <c r="I6" s="17"/>
    </row>
    <row r="7" ht="22.5" customHeight="true">
      <c r="A7" s="6" t="s">
        <v>4</v>
      </c>
      <c r="B7" s="12"/>
      <c r="C7" s="23" t="s">
        <v>18</v>
      </c>
      <c r="D7" s="29"/>
      <c r="E7" s="33"/>
      <c r="F7" s="24" t="s">
        <v>24</v>
      </c>
      <c r="G7" s="38" t="s">
        <v>29</v>
      </c>
      <c r="H7" s="41" t="s">
        <v>33</v>
      </c>
      <c r="I7" s="45"/>
    </row>
    <row r="8">
      <c r="A8" s="7"/>
      <c r="B8" s="18"/>
      <c r="C8" s="24" t="s">
        <v>19</v>
      </c>
      <c r="D8" s="24" t="s">
        <v>20</v>
      </c>
      <c r="E8" s="24" t="s">
        <v>23</v>
      </c>
      <c r="F8" s="24" t="s">
        <v>25</v>
      </c>
      <c r="G8" s="19"/>
      <c r="H8" s="42" t="s">
        <v>34</v>
      </c>
      <c r="I8" s="46"/>
    </row>
    <row r="9">
      <c r="A9" s="8" t="s">
        <v>5</v>
      </c>
      <c r="B9" s="19" t="s">
        <v>13</v>
      </c>
      <c r="C9" s="25" t="n">
        <f>SUM(C10:C12)</f>
        <v>567246</v>
      </c>
      <c r="D9" s="25" t="n">
        <f>SUM(D10:D12)</f>
        <v>1161</v>
      </c>
      <c r="E9" s="25" t="n">
        <f>C9+D9</f>
        <v>568407</v>
      </c>
      <c r="F9" s="25" t="n">
        <f>SUM(F10:F12)</f>
        <v>43271122</v>
      </c>
      <c r="G9" s="25" t="n">
        <f>SUM(G10:G12)</f>
        <v>185524077</v>
      </c>
      <c r="H9" s="25" t="n">
        <f>SUM(F9:G9)</f>
        <v>228795199</v>
      </c>
      <c r="I9" s="47"/>
    </row>
    <row r="10">
      <c r="A10" s="9"/>
      <c r="B10" s="19" t="s">
        <v>14</v>
      </c>
      <c r="C10" s="25" t="n">
        <f>(C14+C18)+C22</f>
        <v>560158</v>
      </c>
      <c r="D10" s="25" t="n">
        <f>(D14+D18)+D22</f>
        <v>1127</v>
      </c>
      <c r="E10" s="25" t="n">
        <f>(E14+E18)+E22</f>
        <v>561285</v>
      </c>
      <c r="F10" s="25" t="n">
        <f>(F14+F18)+F22</f>
        <v>9735215</v>
      </c>
      <c r="G10" s="25" t="n">
        <f>H10-F10</f>
        <v>48991234</v>
      </c>
      <c r="H10" s="25" t="n">
        <f>(H14+H18)+H22</f>
        <v>58726449</v>
      </c>
      <c r="I10" s="47"/>
    </row>
    <row r="11">
      <c r="A11" s="9"/>
      <c r="B11" s="20" t="s">
        <v>15</v>
      </c>
      <c r="C11" s="25" t="n">
        <f>(C15+C19)+C23</f>
        <v>6451</v>
      </c>
      <c r="D11" s="25" t="n">
        <f>(D15+D19)+D23</f>
        <v>26</v>
      </c>
      <c r="E11" s="25" t="n">
        <f>(E15+E19)+E23</f>
        <v>6477</v>
      </c>
      <c r="F11" s="25" t="n">
        <f>(F15+F19)+F23</f>
        <v>9381002</v>
      </c>
      <c r="G11" s="25" t="n">
        <f>H11-F11</f>
        <v>40751174</v>
      </c>
      <c r="H11" s="25" t="n">
        <f>(H15+H19)+H23</f>
        <v>50132176</v>
      </c>
      <c r="I11" s="47"/>
    </row>
    <row r="12">
      <c r="A12" s="10"/>
      <c r="B12" s="19" t="s">
        <v>16</v>
      </c>
      <c r="C12" s="25" t="n">
        <f>(C16+C20)+C24</f>
        <v>637</v>
      </c>
      <c r="D12" s="25" t="n">
        <f>SUM(D16,D20,D24)</f>
        <v>8</v>
      </c>
      <c r="E12" s="25" t="n">
        <f>(E16+E20)+E24</f>
        <v>645</v>
      </c>
      <c r="F12" s="25" t="n">
        <f>(F16+F20)+F24</f>
        <v>24154905</v>
      </c>
      <c r="G12" s="25" t="n">
        <f>H12-F12</f>
        <v>95781669</v>
      </c>
      <c r="H12" s="25" t="n">
        <f>(H16+H20)+H24</f>
        <v>119936574</v>
      </c>
      <c r="I12" s="47"/>
    </row>
    <row r="13">
      <c r="A13" s="11" t="s">
        <v>6</v>
      </c>
      <c r="B13" s="19" t="s">
        <v>13</v>
      </c>
      <c r="C13" s="25" t="n">
        <f>SUM(C14:C16)</f>
        <v>365639</v>
      </c>
      <c r="D13" s="25" t="n">
        <f>SUM(D14:D16)</f>
        <v>646</v>
      </c>
      <c r="E13" s="25" t="n">
        <f>C13+D13</f>
        <v>366285</v>
      </c>
      <c r="F13" s="25" t="n">
        <f>SUM(F14:F16)</f>
        <v>12517070</v>
      </c>
      <c r="G13" s="25" t="n">
        <f>SUM(G14:G16)</f>
        <v>58616536</v>
      </c>
      <c r="H13" s="25" t="n">
        <f>SUM(H14:H16)</f>
        <v>71133606</v>
      </c>
      <c r="I13" s="48"/>
    </row>
    <row r="14">
      <c r="A14" s="12"/>
      <c r="B14" s="19" t="s">
        <v>14</v>
      </c>
      <c r="C14" s="26" t="n">
        <v>361986</v>
      </c>
      <c r="D14" s="26" t="n">
        <v>626</v>
      </c>
      <c r="E14" s="25" t="n">
        <f>C14+D14</f>
        <v>362612</v>
      </c>
      <c r="F14" s="26" t="n">
        <v>6333063</v>
      </c>
      <c r="G14" s="26" t="n">
        <v>30689654</v>
      </c>
      <c r="H14" s="25" t="n">
        <f>F14+G14</f>
        <v>37022717</v>
      </c>
      <c r="I14" s="48"/>
    </row>
    <row r="15">
      <c r="A15" s="12"/>
      <c r="B15" s="20" t="s">
        <v>15</v>
      </c>
      <c r="C15" s="26" t="n">
        <v>3634</v>
      </c>
      <c r="D15" s="26" t="n">
        <v>20</v>
      </c>
      <c r="E15" s="25" t="n">
        <f>C15+D15</f>
        <v>3654</v>
      </c>
      <c r="F15" s="26" t="n">
        <v>4711986</v>
      </c>
      <c r="G15" s="26" t="n">
        <v>21451605</v>
      </c>
      <c r="H15" s="25" t="n">
        <f>F15+G15</f>
        <v>26163591</v>
      </c>
      <c r="I15" s="48"/>
    </row>
    <row r="16">
      <c r="A16" s="10"/>
      <c r="B16" s="19" t="s">
        <v>16</v>
      </c>
      <c r="C16" s="26" t="n">
        <v>19</v>
      </c>
      <c r="D16" s="26" t="n">
        <v>0</v>
      </c>
      <c r="E16" s="25" t="n">
        <f>C16+D16</f>
        <v>19</v>
      </c>
      <c r="F16" s="26" t="n">
        <v>1472021</v>
      </c>
      <c r="G16" s="26" t="n">
        <v>6475277</v>
      </c>
      <c r="H16" s="25" t="n">
        <f>F16+G16</f>
        <v>7947298</v>
      </c>
      <c r="I16" s="48"/>
    </row>
    <row r="17">
      <c r="A17" s="11" t="s">
        <v>7</v>
      </c>
      <c r="B17" s="19" t="s">
        <v>13</v>
      </c>
      <c r="C17" s="25" t="n">
        <f>SUM(C18:C20)</f>
        <v>107175</v>
      </c>
      <c r="D17" s="25" t="n">
        <f>SUM(D18:D20)</f>
        <v>233</v>
      </c>
      <c r="E17" s="25" t="n">
        <f>SUM(C17:D17)</f>
        <v>107408</v>
      </c>
      <c r="F17" s="25" t="n">
        <f>SUM(F18:F20)</f>
        <v>4401811</v>
      </c>
      <c r="G17" s="25" t="n">
        <f>SUM(G18:G20)</f>
        <v>20536727</v>
      </c>
      <c r="H17" s="25" t="n">
        <f>SUM(H18:H20)</f>
        <v>24938538</v>
      </c>
      <c r="I17" s="48"/>
    </row>
    <row r="18">
      <c r="A18" s="12"/>
      <c r="B18" s="19" t="s">
        <v>14</v>
      </c>
      <c r="C18" s="26" t="n">
        <v>106274</v>
      </c>
      <c r="D18" s="26" t="n">
        <v>231</v>
      </c>
      <c r="E18" s="25" t="n">
        <f>C18+D18</f>
        <v>106505</v>
      </c>
      <c r="F18" s="26" t="n">
        <v>1710300</v>
      </c>
      <c r="G18" s="26" t="n">
        <v>9427372</v>
      </c>
      <c r="H18" s="25" t="n">
        <f>F18+G18</f>
        <v>11137672</v>
      </c>
      <c r="I18" s="48"/>
    </row>
    <row r="19">
      <c r="A19" s="12"/>
      <c r="B19" s="20" t="s">
        <v>15</v>
      </c>
      <c r="C19" s="26" t="n">
        <v>901</v>
      </c>
      <c r="D19" s="26" t="n">
        <v>2</v>
      </c>
      <c r="E19" s="25" t="n">
        <f>C19+D19</f>
        <v>903</v>
      </c>
      <c r="F19" s="26" t="n">
        <v>2691511</v>
      </c>
      <c r="G19" s="26" t="n">
        <v>11109355</v>
      </c>
      <c r="H19" s="25" t="n">
        <f>F19+G19</f>
        <v>13800866</v>
      </c>
      <c r="I19" s="48"/>
    </row>
    <row r="20">
      <c r="A20" s="10"/>
      <c r="B20" s="19" t="s">
        <v>16</v>
      </c>
      <c r="C20" s="26" t="n">
        <v>0</v>
      </c>
      <c r="D20" s="26" t="n">
        <v>0</v>
      </c>
      <c r="E20" s="25" t="n">
        <f>C20+D20</f>
        <v>0</v>
      </c>
      <c r="F20" s="26" t="n">
        <v>0</v>
      </c>
      <c r="G20" s="26" t="n">
        <v>0</v>
      </c>
      <c r="H20" s="25" t="n">
        <v>0</v>
      </c>
      <c r="I20" s="48"/>
    </row>
    <row r="21">
      <c r="A21" s="11" t="s">
        <v>8</v>
      </c>
      <c r="B21" s="19" t="s">
        <v>13</v>
      </c>
      <c r="C21" s="27" t="n">
        <f>(C22+C23)+C24</f>
        <v>94432</v>
      </c>
      <c r="D21" s="27" t="n">
        <f>(D22+D23)+D24</f>
        <v>282</v>
      </c>
      <c r="E21" s="34" t="n">
        <f>C21+D21</f>
        <v>94714</v>
      </c>
      <c r="F21" s="27" t="n">
        <f>SUM(F22:F24)</f>
        <v>26352241</v>
      </c>
      <c r="G21" s="25" t="n">
        <f>SUM(G22:G24)</f>
        <v>106370814</v>
      </c>
      <c r="H21" s="34" t="n">
        <f>F21+G21</f>
        <v>132723055</v>
      </c>
      <c r="I21" s="49"/>
    </row>
    <row r="22">
      <c r="A22" s="12"/>
      <c r="B22" s="19" t="s">
        <v>14</v>
      </c>
      <c r="C22" s="28" t="n">
        <v>91898</v>
      </c>
      <c r="D22" s="28" t="n">
        <v>270</v>
      </c>
      <c r="E22" s="34" t="n">
        <f>C22+D22</f>
        <v>92168</v>
      </c>
      <c r="F22" s="28" t="n">
        <v>1691852</v>
      </c>
      <c r="G22" s="28" t="n">
        <v>8874208</v>
      </c>
      <c r="H22" s="34" t="n">
        <f>F22+G22</f>
        <v>10566060</v>
      </c>
      <c r="I22" s="48"/>
    </row>
    <row r="23">
      <c r="A23" s="12"/>
      <c r="B23" s="20" t="s">
        <v>15</v>
      </c>
      <c r="C23" s="28" t="n">
        <v>1916</v>
      </c>
      <c r="D23" s="28" t="n">
        <v>4</v>
      </c>
      <c r="E23" s="34" t="n">
        <f>C23+D23</f>
        <v>1920</v>
      </c>
      <c r="F23" s="28" t="n">
        <v>1977505</v>
      </c>
      <c r="G23" s="28" t="n">
        <v>8190214</v>
      </c>
      <c r="H23" s="34" t="n">
        <f>F23+G23</f>
        <v>10167719</v>
      </c>
      <c r="I23" s="48"/>
    </row>
    <row r="24">
      <c r="A24" s="10"/>
      <c r="B24" s="19" t="s">
        <v>16</v>
      </c>
      <c r="C24" s="28" t="n">
        <v>618</v>
      </c>
      <c r="D24" s="28" t="n">
        <v>8</v>
      </c>
      <c r="E24" s="34" t="n">
        <f>C24+D24</f>
        <v>626</v>
      </c>
      <c r="F24" s="28" t="n">
        <v>22682884</v>
      </c>
      <c r="G24" s="28" t="n">
        <v>89306392</v>
      </c>
      <c r="H24" s="34" t="n">
        <f>SUM(F24:G24)</f>
        <v>111989276</v>
      </c>
      <c r="I24" s="48"/>
    </row>
    <row r="25">
      <c r="A25" s="13"/>
      <c r="B25" s="13"/>
      <c r="C25" s="13"/>
      <c r="D25" s="30" t="s">
        <v>21</v>
      </c>
      <c r="E25" s="13"/>
      <c r="F25" s="13"/>
      <c r="G25" s="39" t="s">
        <v>30</v>
      </c>
      <c r="H25" s="39"/>
      <c r="I25" s="39"/>
    </row>
    <row r="26">
      <c r="A26" s="14" t="s">
        <v>9</v>
      </c>
      <c r="B26" s="21" t="s">
        <v>17</v>
      </c>
      <c r="C26" s="13"/>
      <c r="D26" s="13"/>
      <c r="E26" s="13"/>
      <c r="F26" s="30" t="s">
        <v>26</v>
      </c>
      <c r="G26" s="14"/>
      <c r="H26" s="13"/>
      <c r="I26" s="13"/>
    </row>
    <row r="27">
      <c r="A27" s="13"/>
      <c r="B27" s="13"/>
      <c r="C27" s="13"/>
      <c r="D27" s="30" t="s">
        <v>22</v>
      </c>
      <c r="E27" s="13"/>
      <c r="F27" s="13"/>
      <c r="G27" s="13"/>
      <c r="H27" s="30"/>
      <c r="I27" s="30"/>
    </row>
    <row r="28">
      <c r="A28" s="14" t="s">
        <v>10</v>
      </c>
      <c r="F28" s="37"/>
    </row>
    <row r="29">
      <c r="A29" s="14" t="s">
        <v>11</v>
      </c>
    </row>
    <row r="31">
      <c r="A31" s="15"/>
      <c r="B31" s="15"/>
      <c r="C31" s="15"/>
      <c r="D31" s="15"/>
      <c r="E31" s="15"/>
      <c r="F31" s="15"/>
      <c r="G31" s="15"/>
    </row>
  </sheetData>
  <mergeCells>
    <mergeCell ref="G25:H25"/>
    <mergeCell ref="A31:G31"/>
    <mergeCell ref="E1:F2"/>
    <mergeCell ref="H1:I1"/>
    <mergeCell ref="H2:I2"/>
    <mergeCell ref="A4:I4"/>
    <mergeCell ref="A6:I6"/>
    <mergeCell ref="A17:A20"/>
    <mergeCell ref="A21:A24"/>
    <mergeCell ref="A7:B8"/>
    <mergeCell ref="C7:E7"/>
    <mergeCell ref="G7:G8"/>
    <mergeCell ref="A9:A12"/>
    <mergeCell ref="A13:A16"/>
    <mergeCell ref="H27:I27"/>
  </mergeCells>
  <pageMargins bottom="0.75" footer="0.3" header="0.3" left="0.7" right="0.7" top="0.75"/>
  <pageSetup paperSize="9" orientation="portrait" fitToHeight="0" fitToWidth="0"/>
</worksheet>
</file>